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225" windowWidth="21615" windowHeight="3900" tabRatio="743"/>
  </bookViews>
  <sheets>
    <sheet name="Contents" sheetId="48" r:id="rId1"/>
    <sheet name="2.1 Expenditure summary" sheetId="126" r:id="rId2"/>
    <sheet name="2.2 Repex" sheetId="130" r:id="rId3"/>
    <sheet name="2.3 Augex project data" sheetId="122" r:id="rId4"/>
    <sheet name="2.4 Connections" sheetId="110" r:id="rId5"/>
    <sheet name="2.5 Non-network" sheetId="125" r:id="rId6"/>
    <sheet name="2.6 Vegetation Management" sheetId="115" r:id="rId7"/>
    <sheet name="2.7 Maintenance" sheetId="131" r:id="rId8"/>
    <sheet name="2.8 Overheads" sheetId="132" r:id="rId9"/>
    <sheet name="4.1 Asset Age Profile" sheetId="128" r:id="rId10"/>
    <sheet name="4.2  MD - Network level" sheetId="118" r:id="rId11"/>
    <sheet name="4.3 MD &amp; utilisation-Spatial" sheetId="11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nscount" hidden="1">1</definedName>
    <definedName name="Asset1">'[1]4. Outputs to PTRM '!$D$7</definedName>
    <definedName name="Asset10">'[1]4. Outputs to PTRM '!$D$16</definedName>
    <definedName name="Asset11">'[1]4. Outputs to PTRM '!$D$17</definedName>
    <definedName name="Asset12">'[1]4. Outputs to PTRM '!$D$18</definedName>
    <definedName name="Asset13">'[1]4. Outputs to PTRM '!$D$19</definedName>
    <definedName name="Asset14">'[1]4. Outputs to PTRM '!$D$20</definedName>
    <definedName name="Asset15">'[1]4. Outputs to PTRM '!$D$21</definedName>
    <definedName name="Asset16">'[1]4. Outputs to PTRM '!$D$22</definedName>
    <definedName name="Asset17">'[1]4. Outputs to PTRM '!$D$23</definedName>
    <definedName name="Asset18">'[1]4. Outputs to PTRM '!$D$24</definedName>
    <definedName name="Asset19">'[1]4. Outputs to PTRM '!$D$25</definedName>
    <definedName name="Asset2">'[1]4. Outputs to PTRM '!$D$8</definedName>
    <definedName name="Asset20">'[1]4. Outputs to PTRM '!$D$26</definedName>
    <definedName name="Asset21">'[1]4. Outputs to PTRM '!$D$27</definedName>
    <definedName name="Asset22">'[1]4. Outputs to PTRM '!$D$28</definedName>
    <definedName name="Asset23">'[1]4. Outputs to PTRM '!$D$29</definedName>
    <definedName name="Asset24">'[1]4. Outputs to PTRM '!$D$30</definedName>
    <definedName name="Asset25">'[1]4. Outputs to PTRM '!$D$31</definedName>
    <definedName name="Asset26">'[1]4. Outputs to PTRM '!$D$32</definedName>
    <definedName name="Asset27">'[1]4. Outputs to PTRM '!$D$33</definedName>
    <definedName name="Asset28">'[1]4. Outputs to PTRM '!$D$34</definedName>
    <definedName name="Asset29">'[1]4. Outputs to PTRM '!$D$35</definedName>
    <definedName name="Asset3">'[1]4. Outputs to PTRM '!$D$9</definedName>
    <definedName name="Asset30">'[1]4. Outputs to PTRM '!$D$36</definedName>
    <definedName name="Asset31">'[1]4. Outputs to PTRM '!$D$37</definedName>
    <definedName name="Asset32">'[1]4. Outputs to PTRM '!$D$38</definedName>
    <definedName name="Asset33">'[1]4. Outputs to PTRM '!$D$39</definedName>
    <definedName name="Asset34">'[1]4. Outputs to PTRM '!$D$40</definedName>
    <definedName name="Asset35">'[1]4. Outputs to PTRM '!$D$41</definedName>
    <definedName name="Asset36">'[1]4. Outputs to PTRM '!$D$42</definedName>
    <definedName name="Asset37">'[1]4. Outputs to PTRM '!$D$43</definedName>
    <definedName name="Asset38">'[1]4. Outputs to PTRM '!$D$44</definedName>
    <definedName name="Asset39">'[1]4. Outputs to PTRM '!$D$45</definedName>
    <definedName name="Asset4">'[1]4. Outputs to PTRM '!$D$10</definedName>
    <definedName name="Asset40">'[1]4. Outputs to PTRM '!$D$46</definedName>
    <definedName name="Asset41">'[1]4. Outputs to PTRM '!$D$47</definedName>
    <definedName name="Asset42">'[1]4. Outputs to PTRM '!$D$48</definedName>
    <definedName name="Asset43">'[1]4. Outputs to PTRM '!$D$49</definedName>
    <definedName name="Asset44">'[1]4. Outputs to PTRM '!$D$50</definedName>
    <definedName name="Asset45">'[1]4. Outputs to PTRM '!$D$51</definedName>
    <definedName name="Asset5">'[1]4. Outputs to PTRM '!$D$11</definedName>
    <definedName name="Asset6">'[1]4. Outputs to PTRM '!$D$12</definedName>
    <definedName name="Asset7">'[1]4. Outputs to PTRM '!$D$13</definedName>
    <definedName name="Asset8">'[1]4. Outputs to PTRM '!$D$14</definedName>
    <definedName name="Asset9">'[1]4. Outputs to PTRM '!$D$15</definedName>
    <definedName name="Dr">'[1]4. Outputs to PTRM '!$G$306</definedName>
    <definedName name="Dv" localSheetId="1">'[1]4. Outputs to PTRM '!$G$304</definedName>
    <definedName name="Dv" localSheetId="3">'[1]4. Outputs to PTRM '!$G$304</definedName>
    <definedName name="Dv" localSheetId="5">'[1]4. Outputs to PTRM '!$G$304</definedName>
    <definedName name="Dv">#REF!</definedName>
    <definedName name="e">[2]Strategies!$B$6:$Q$160</definedName>
    <definedName name="OHEADCOND1">#REF!</definedName>
    <definedName name="OHEADCOND2">#REF!</definedName>
    <definedName name="OTHER1">#REF!</definedName>
    <definedName name="OTHER2">#REF!</definedName>
    <definedName name="POLES1">#REF!</definedName>
    <definedName name="POLES2">#REF!</definedName>
    <definedName name="POLETOP1">#REF!</definedName>
    <definedName name="POLETOP2">#REF!</definedName>
    <definedName name="_xlnm.Print_Area" localSheetId="1">'2.1 Expenditure summary'!$C$1:$H$9</definedName>
    <definedName name="_xlnm.Print_Area" localSheetId="4">'2.4 Connections'!$A$1:$P$22</definedName>
    <definedName name="Project_Lead_Times">'[3]Lead times'!$A$7:$D$23</definedName>
    <definedName name="Project_Lead_Times_Local">'[4]Lead times'!$A$5:$D$22</definedName>
    <definedName name="PUBLICLIGHT1">#REF!</definedName>
    <definedName name="PUBLICLIGHT2">#REF!</definedName>
    <definedName name="qryXLDateListOutput">#REF!</definedName>
    <definedName name="qryXLOutput">#REF!</definedName>
    <definedName name="qryXLOutputAssetClass">#REF!</definedName>
    <definedName name="qryXLOutputAssetClassGroups">#REF!</definedName>
    <definedName name="REPDEF1">#REF!</definedName>
    <definedName name="REPDEF2">#REF!</definedName>
    <definedName name="SCADA1">#REF!</definedName>
    <definedName name="SCADA2">#REF!</definedName>
    <definedName name="SERV1">#REF!</definedName>
    <definedName name="SERV2">#REF!</definedName>
    <definedName name="SGEAR1">#REF!</definedName>
    <definedName name="SGEAR2">#REF!</definedName>
    <definedName name="Source_Cost">'[5]Source Data'!$A$58:$AG$381</definedName>
    <definedName name="Strategies">[6]Strategies!$B$7:$Q$141</definedName>
    <definedName name="TAB_2111">#REF!</definedName>
    <definedName name="TRANS1">#REF!</definedName>
    <definedName name="TRANS2">#REF!</definedName>
    <definedName name="UGRNDCAB1">#REF!</definedName>
    <definedName name="UGRNDCAB2">#REF!</definedName>
    <definedName name="WACC1" localSheetId="5">#REF!</definedName>
    <definedName name="WACC1">#REF!</definedName>
    <definedName name="WACC2" localSheetId="1">#REF!</definedName>
    <definedName name="WACC2" localSheetId="5">#REF!</definedName>
    <definedName name="WACC2" localSheetId="7">#REF!</definedName>
    <definedName name="WACC2" localSheetId="8">#REF!</definedName>
    <definedName name="WACC2">#REF!</definedName>
    <definedName name="Z_EB1EF01A_CF4E_41AB_B67C_F947A3E5F2B4_.wvu.PrintArea" localSheetId="7" hidden="1">'2.7 Maintenance'!$A$1:$S$25</definedName>
    <definedName name="Z_EB1EF01A_CF4E_41AB_B67C_F947A3E5F2B4_.wvu.PrintArea" localSheetId="8" hidden="1">'2.8 Overheads'!$A$1:$R$8</definedName>
  </definedNames>
  <calcPr calcId="145621"/>
</workbook>
</file>

<file path=xl/calcChain.xml><?xml version="1.0" encoding="utf-8"?>
<calcChain xmlns="http://schemas.openxmlformats.org/spreadsheetml/2006/main">
  <c r="BD96" i="115" l="1"/>
  <c r="BD95" i="115"/>
  <c r="BD94" i="115"/>
  <c r="BD93" i="115"/>
  <c r="BD92" i="115"/>
  <c r="AR96" i="115"/>
  <c r="AR95" i="115"/>
  <c r="AR94" i="115"/>
  <c r="AR93" i="115"/>
  <c r="AR92" i="115"/>
  <c r="AF96" i="115"/>
  <c r="AF95" i="115"/>
  <c r="AF94" i="115"/>
  <c r="AF93" i="115"/>
  <c r="AF92" i="115"/>
  <c r="T96" i="115"/>
  <c r="T95" i="115"/>
  <c r="T94" i="115"/>
  <c r="T93" i="115"/>
  <c r="T92" i="115"/>
  <c r="BB95" i="132"/>
  <c r="AP95" i="132"/>
  <c r="AD95" i="132"/>
  <c r="R95" i="132"/>
  <c r="F95" i="132"/>
  <c r="BB94" i="132"/>
  <c r="AP94" i="132"/>
  <c r="AD94" i="132"/>
  <c r="R94" i="132"/>
  <c r="F94" i="132"/>
  <c r="BB93" i="132"/>
  <c r="AP93" i="132"/>
  <c r="AD93" i="132"/>
  <c r="R93" i="132"/>
  <c r="F93" i="132"/>
  <c r="BB92" i="132"/>
  <c r="AP92" i="132"/>
  <c r="AD92" i="132"/>
  <c r="R92" i="132"/>
  <c r="F92" i="132"/>
  <c r="BB91" i="132"/>
  <c r="AP91" i="132"/>
  <c r="AD91" i="132"/>
  <c r="R91" i="132"/>
  <c r="F91" i="132"/>
  <c r="BB85" i="131"/>
  <c r="BB84" i="131"/>
  <c r="BB83" i="131"/>
  <c r="BB82" i="131"/>
  <c r="BB81" i="131"/>
  <c r="AP85" i="131"/>
  <c r="AP84" i="131"/>
  <c r="AP83" i="131"/>
  <c r="AP82" i="131"/>
  <c r="AP81" i="131"/>
  <c r="AD85" i="131"/>
  <c r="AD84" i="131"/>
  <c r="AD83" i="131"/>
  <c r="AD82" i="131"/>
  <c r="AD81" i="131"/>
  <c r="R85" i="131"/>
  <c r="R84" i="131"/>
  <c r="R83" i="131"/>
  <c r="R82" i="131"/>
  <c r="R81" i="131"/>
  <c r="BE191" i="125"/>
  <c r="BD191" i="125"/>
  <c r="BE189" i="125"/>
  <c r="BD189" i="125"/>
  <c r="BE160" i="125"/>
  <c r="BD160" i="125"/>
  <c r="BE158" i="125"/>
  <c r="BD158" i="125"/>
  <c r="BE136" i="125"/>
  <c r="BD136" i="125"/>
  <c r="BE134" i="125"/>
  <c r="BD134" i="125"/>
  <c r="BE114" i="125"/>
  <c r="BD114" i="125"/>
  <c r="BE112" i="125"/>
  <c r="BD112" i="125"/>
  <c r="BE36" i="125"/>
  <c r="BD36" i="125"/>
  <c r="BE34" i="125"/>
  <c r="BD34" i="125"/>
  <c r="AR191" i="125"/>
  <c r="AQ191" i="125"/>
  <c r="AR189" i="125"/>
  <c r="AQ189" i="125"/>
  <c r="AR160" i="125"/>
  <c r="AQ160" i="125"/>
  <c r="AR158" i="125"/>
  <c r="AQ158" i="125"/>
  <c r="AR136" i="125"/>
  <c r="AQ136" i="125"/>
  <c r="AR134" i="125"/>
  <c r="AQ134" i="125"/>
  <c r="AR114" i="125"/>
  <c r="AQ114" i="125"/>
  <c r="AR112" i="125"/>
  <c r="AQ112" i="125"/>
  <c r="AR36" i="125"/>
  <c r="AQ36" i="125"/>
  <c r="AR34" i="125"/>
  <c r="AQ34" i="125"/>
  <c r="AE191" i="125"/>
  <c r="AD191" i="125"/>
  <c r="AE189" i="125"/>
  <c r="AD189" i="125"/>
  <c r="AE160" i="125"/>
  <c r="AD160" i="125"/>
  <c r="AE158" i="125"/>
  <c r="AD158" i="125"/>
  <c r="AE136" i="125"/>
  <c r="AD136" i="125"/>
  <c r="AE134" i="125"/>
  <c r="AD134" i="125"/>
  <c r="AE114" i="125"/>
  <c r="AD114" i="125"/>
  <c r="AE112" i="125"/>
  <c r="AD112" i="125"/>
  <c r="AE36" i="125"/>
  <c r="AD36" i="125"/>
  <c r="AE34" i="125"/>
  <c r="AD34" i="125"/>
  <c r="R191" i="125"/>
  <c r="Q191" i="125"/>
  <c r="R189" i="125"/>
  <c r="Q189" i="125"/>
  <c r="R160" i="125"/>
  <c r="Q160" i="125"/>
  <c r="R158" i="125"/>
  <c r="Q158" i="125"/>
  <c r="R136" i="125"/>
  <c r="Q136" i="125"/>
  <c r="R134" i="125"/>
  <c r="Q134" i="125"/>
  <c r="R114" i="125"/>
  <c r="Q114" i="125"/>
  <c r="R112" i="125"/>
  <c r="Q112" i="125"/>
  <c r="R36" i="125"/>
  <c r="Q36" i="125"/>
  <c r="R34" i="125"/>
  <c r="Q34" i="125"/>
  <c r="BF224" i="125"/>
  <c r="BF223" i="125"/>
  <c r="BF222" i="125"/>
  <c r="BF221" i="125"/>
  <c r="BF220" i="125"/>
  <c r="BF215" i="125"/>
  <c r="BF214" i="125"/>
  <c r="BF213" i="125"/>
  <c r="BF212" i="125"/>
  <c r="BF211" i="125"/>
  <c r="BF206" i="125"/>
  <c r="BF205" i="125"/>
  <c r="BF204" i="125"/>
  <c r="BF203" i="125"/>
  <c r="BF202" i="125"/>
  <c r="BF191" i="125"/>
  <c r="BF189" i="125"/>
  <c r="BF160" i="125"/>
  <c r="BF158" i="125"/>
  <c r="BF136" i="125"/>
  <c r="BF134" i="125"/>
  <c r="BF114" i="125"/>
  <c r="BF112" i="125"/>
  <c r="BF36" i="125"/>
  <c r="BF34" i="125"/>
  <c r="AS224" i="125"/>
  <c r="AS223" i="125"/>
  <c r="AS222" i="125"/>
  <c r="AS221" i="125"/>
  <c r="AS220" i="125"/>
  <c r="AS215" i="125"/>
  <c r="AS214" i="125"/>
  <c r="AS213" i="125"/>
  <c r="AS212" i="125"/>
  <c r="AS211" i="125"/>
  <c r="AS206" i="125"/>
  <c r="AS205" i="125"/>
  <c r="AS204" i="125"/>
  <c r="AS203" i="125"/>
  <c r="AS202" i="125"/>
  <c r="AS191" i="125"/>
  <c r="AS189" i="125"/>
  <c r="AS160" i="125"/>
  <c r="AS158" i="125"/>
  <c r="AS136" i="125"/>
  <c r="AS134" i="125"/>
  <c r="AS114" i="125"/>
  <c r="AS112" i="125"/>
  <c r="AS36" i="125"/>
  <c r="AS34" i="125"/>
  <c r="AF224" i="125"/>
  <c r="AF223" i="125"/>
  <c r="AF222" i="125"/>
  <c r="AF221" i="125"/>
  <c r="AF220" i="125"/>
  <c r="AF215" i="125"/>
  <c r="AF214" i="125"/>
  <c r="AF213" i="125"/>
  <c r="AF212" i="125"/>
  <c r="AF211" i="125"/>
  <c r="AF206" i="125"/>
  <c r="AF205" i="125"/>
  <c r="AF204" i="125"/>
  <c r="AF203" i="125"/>
  <c r="AF202" i="125"/>
  <c r="AF191" i="125"/>
  <c r="AF189" i="125"/>
  <c r="AF160" i="125"/>
  <c r="AF158" i="125"/>
  <c r="AF136" i="125"/>
  <c r="AF134" i="125"/>
  <c r="AF114" i="125"/>
  <c r="AF112" i="125"/>
  <c r="AF36" i="125"/>
  <c r="AF34" i="125"/>
  <c r="S224" i="125"/>
  <c r="S223" i="125"/>
  <c r="S222" i="125"/>
  <c r="S221" i="125"/>
  <c r="S220" i="125"/>
  <c r="S215" i="125"/>
  <c r="S214" i="125"/>
  <c r="S213" i="125"/>
  <c r="S212" i="125"/>
  <c r="S211" i="125"/>
  <c r="S206" i="125"/>
  <c r="S205" i="125"/>
  <c r="S204" i="125"/>
  <c r="S203" i="125"/>
  <c r="S202" i="125"/>
  <c r="S191" i="125"/>
  <c r="S189" i="125"/>
  <c r="S160" i="125"/>
  <c r="S158" i="125"/>
  <c r="S136" i="125"/>
  <c r="S134" i="125"/>
  <c r="S114" i="125"/>
  <c r="S112" i="125"/>
  <c r="S36" i="125"/>
  <c r="S34" i="125"/>
  <c r="BG59" i="110"/>
  <c r="AT59" i="110"/>
  <c r="AG59" i="110"/>
  <c r="S59" i="110"/>
  <c r="F59" i="110"/>
  <c r="BG58" i="110"/>
  <c r="AT58" i="110"/>
  <c r="AG58" i="110"/>
  <c r="S58" i="110"/>
  <c r="F58" i="110"/>
  <c r="BG57" i="110"/>
  <c r="AT57" i="110"/>
  <c r="AG57" i="110"/>
  <c r="S57" i="110"/>
  <c r="F57" i="110"/>
  <c r="BG56" i="110"/>
  <c r="AT56" i="110"/>
  <c r="AG56" i="110"/>
  <c r="S56" i="110"/>
  <c r="F56" i="110"/>
  <c r="BG55" i="110"/>
  <c r="AT55" i="110"/>
  <c r="AG55" i="110"/>
  <c r="S55" i="110"/>
  <c r="F55" i="110"/>
  <c r="H96" i="115"/>
  <c r="H95" i="115"/>
  <c r="H94" i="115"/>
  <c r="H93" i="115"/>
  <c r="H92" i="115"/>
  <c r="J53" i="115"/>
  <c r="J46" i="115"/>
  <c r="J47" i="115"/>
  <c r="I53" i="115"/>
  <c r="I46" i="115"/>
  <c r="I47" i="115"/>
  <c r="H53" i="115"/>
  <c r="H46" i="115"/>
  <c r="H47" i="115"/>
  <c r="G53" i="115"/>
  <c r="G46" i="115"/>
  <c r="G47" i="115"/>
  <c r="F53" i="115"/>
  <c r="F46" i="115"/>
  <c r="F47" i="115"/>
  <c r="F224" i="125"/>
  <c r="F223" i="125"/>
  <c r="F222" i="125"/>
  <c r="F221" i="125"/>
  <c r="F220" i="125"/>
  <c r="F215" i="125"/>
  <c r="F214" i="125"/>
  <c r="F213" i="125"/>
  <c r="F212" i="125"/>
  <c r="F211" i="125"/>
  <c r="F85" i="131"/>
  <c r="F84" i="131"/>
  <c r="F83" i="131"/>
  <c r="F82" i="131"/>
  <c r="F81" i="131"/>
  <c r="AR67" i="132"/>
  <c r="AH67" i="132"/>
  <c r="X67" i="132"/>
  <c r="N67" i="132"/>
  <c r="D67" i="132"/>
  <c r="D34" i="126"/>
  <c r="D23" i="126"/>
  <c r="BB222" i="130"/>
  <c r="AP222" i="130"/>
  <c r="AD222" i="130"/>
  <c r="R222" i="130"/>
  <c r="F222" i="130"/>
  <c r="BB221" i="130"/>
  <c r="AP221" i="130"/>
  <c r="AD221" i="130"/>
  <c r="R221" i="130"/>
  <c r="F221" i="130"/>
  <c r="BB220" i="130"/>
  <c r="AP220" i="130"/>
  <c r="AD220" i="130"/>
  <c r="R220" i="130"/>
  <c r="F220" i="130"/>
  <c r="BB219" i="130"/>
  <c r="AP219" i="130"/>
  <c r="AD219" i="130"/>
  <c r="R219" i="130"/>
  <c r="F219" i="130"/>
  <c r="BB218" i="130"/>
  <c r="AP218" i="130"/>
  <c r="AD218" i="130"/>
  <c r="R218" i="130"/>
  <c r="F218" i="130"/>
  <c r="AN211" i="130"/>
  <c r="AF211" i="130"/>
  <c r="X211" i="130"/>
  <c r="P211" i="130"/>
  <c r="H211" i="130"/>
  <c r="AN210" i="130"/>
  <c r="AF210" i="130"/>
  <c r="X210" i="130"/>
  <c r="P210" i="130"/>
  <c r="H210" i="130"/>
  <c r="AN209" i="130"/>
  <c r="AF209" i="130"/>
  <c r="X209" i="130"/>
  <c r="P209" i="130"/>
  <c r="H209" i="130"/>
  <c r="AN208" i="130"/>
  <c r="AF208" i="130"/>
  <c r="X208" i="130"/>
  <c r="P208" i="130"/>
  <c r="H208" i="130"/>
  <c r="AN207" i="130"/>
  <c r="AF207" i="130"/>
  <c r="X207" i="130"/>
  <c r="P207" i="130"/>
  <c r="H207" i="130"/>
  <c r="AN206" i="130"/>
  <c r="AF206" i="130"/>
  <c r="X206" i="130"/>
  <c r="P206" i="130"/>
  <c r="H206" i="130"/>
  <c r="AN205" i="130"/>
  <c r="AF205" i="130"/>
  <c r="X205" i="130"/>
  <c r="P205" i="130"/>
  <c r="H205" i="130"/>
  <c r="AN204" i="130"/>
  <c r="AF204" i="130"/>
  <c r="X204" i="130"/>
  <c r="P204" i="130"/>
  <c r="H204" i="130"/>
  <c r="W195" i="130"/>
  <c r="S195" i="130"/>
  <c r="O195" i="130"/>
  <c r="K195" i="130"/>
  <c r="G195" i="130"/>
  <c r="V193" i="130"/>
  <c r="U193" i="130"/>
  <c r="T193" i="130"/>
  <c r="H237" i="130"/>
  <c r="R193" i="130"/>
  <c r="Q193" i="130"/>
  <c r="P193" i="130"/>
  <c r="G237" i="130" s="1"/>
  <c r="N193" i="130"/>
  <c r="M193" i="130"/>
  <c r="L193" i="130"/>
  <c r="F237" i="130"/>
  <c r="J193" i="130"/>
  <c r="I193" i="130"/>
  <c r="H193" i="130"/>
  <c r="E237" i="130"/>
  <c r="F193" i="130"/>
  <c r="E193" i="130"/>
  <c r="D193" i="130"/>
  <c r="D237" i="130"/>
  <c r="W188" i="130"/>
  <c r="S188" i="130"/>
  <c r="O188" i="130"/>
  <c r="K188" i="130"/>
  <c r="G188" i="130"/>
  <c r="W187" i="130"/>
  <c r="S187" i="130"/>
  <c r="O187" i="130"/>
  <c r="K187" i="130"/>
  <c r="G187" i="130"/>
  <c r="W186" i="130"/>
  <c r="S186" i="130"/>
  <c r="O186" i="130"/>
  <c r="K186" i="130"/>
  <c r="G186" i="130"/>
  <c r="W185" i="130"/>
  <c r="S185" i="130"/>
  <c r="O185" i="130"/>
  <c r="K185" i="130"/>
  <c r="G185" i="130"/>
  <c r="W184" i="130"/>
  <c r="S184" i="130"/>
  <c r="O184" i="130"/>
  <c r="K184" i="130"/>
  <c r="G184" i="130"/>
  <c r="W183" i="130"/>
  <c r="S183" i="130"/>
  <c r="O183" i="130"/>
  <c r="K183" i="130"/>
  <c r="G183" i="130"/>
  <c r="W182" i="130"/>
  <c r="S182" i="130"/>
  <c r="O182" i="130"/>
  <c r="K182" i="130"/>
  <c r="G182" i="130"/>
  <c r="W181" i="130"/>
  <c r="S181" i="130"/>
  <c r="O181" i="130"/>
  <c r="K181" i="130"/>
  <c r="G181" i="130"/>
  <c r="W180" i="130"/>
  <c r="S180" i="130"/>
  <c r="O180" i="130"/>
  <c r="K180" i="130"/>
  <c r="G180" i="130"/>
  <c r="W179" i="130"/>
  <c r="S179" i="130"/>
  <c r="O179" i="130"/>
  <c r="K179" i="130"/>
  <c r="G179" i="130"/>
  <c r="W178" i="130"/>
  <c r="S178" i="130"/>
  <c r="O178" i="130"/>
  <c r="K178" i="130"/>
  <c r="G178" i="130"/>
  <c r="W177" i="130"/>
  <c r="S177" i="130"/>
  <c r="O177" i="130"/>
  <c r="K177" i="130"/>
  <c r="G177" i="130"/>
  <c r="W176" i="130"/>
  <c r="S176" i="130"/>
  <c r="O176" i="130"/>
  <c r="K176" i="130"/>
  <c r="G176" i="130"/>
  <c r="W175" i="130"/>
  <c r="S175" i="130"/>
  <c r="O175" i="130"/>
  <c r="K175" i="130"/>
  <c r="G175" i="130"/>
  <c r="W174" i="130"/>
  <c r="S174" i="130"/>
  <c r="O174" i="130"/>
  <c r="K174" i="130"/>
  <c r="G174" i="130"/>
  <c r="W173" i="130"/>
  <c r="S173" i="130"/>
  <c r="O173" i="130"/>
  <c r="K173" i="130"/>
  <c r="G173" i="130"/>
  <c r="W172" i="130"/>
  <c r="S172" i="130"/>
  <c r="O172" i="130"/>
  <c r="K172" i="130"/>
  <c r="G172" i="130"/>
  <c r="W171" i="130"/>
  <c r="S171" i="130"/>
  <c r="O171" i="130"/>
  <c r="K171" i="130"/>
  <c r="G171" i="130"/>
  <c r="W170" i="130"/>
  <c r="S170" i="130"/>
  <c r="O170" i="130"/>
  <c r="K170" i="130"/>
  <c r="G170" i="130"/>
  <c r="W169" i="130"/>
  <c r="S169" i="130"/>
  <c r="O169" i="130"/>
  <c r="K169" i="130"/>
  <c r="G169" i="130"/>
  <c r="W168" i="130"/>
  <c r="S168" i="130"/>
  <c r="O168" i="130"/>
  <c r="K168" i="130"/>
  <c r="G168" i="130"/>
  <c r="W167" i="130"/>
  <c r="S167" i="130"/>
  <c r="O167" i="130"/>
  <c r="K167" i="130"/>
  <c r="G167" i="130"/>
  <c r="V165" i="130"/>
  <c r="U165" i="130"/>
  <c r="T165" i="130"/>
  <c r="W165" i="130" s="1"/>
  <c r="H236" i="130"/>
  <c r="R165" i="130"/>
  <c r="Q165" i="130"/>
  <c r="P165" i="130"/>
  <c r="S165" i="130" s="1"/>
  <c r="G236" i="130"/>
  <c r="N165" i="130"/>
  <c r="M165" i="130"/>
  <c r="L165" i="130"/>
  <c r="F236" i="130" s="1"/>
  <c r="J165" i="130"/>
  <c r="I165" i="130"/>
  <c r="H165" i="130"/>
  <c r="E236" i="130" s="1"/>
  <c r="F165" i="130"/>
  <c r="E165" i="130"/>
  <c r="D165" i="130"/>
  <c r="D236" i="130"/>
  <c r="W164" i="130"/>
  <c r="S164" i="130"/>
  <c r="O164" i="130"/>
  <c r="K164" i="130"/>
  <c r="G164" i="130"/>
  <c r="W163" i="130"/>
  <c r="S163" i="130"/>
  <c r="O163" i="130"/>
  <c r="K163" i="130"/>
  <c r="G163" i="130"/>
  <c r="W162" i="130"/>
  <c r="S162" i="130"/>
  <c r="O162" i="130"/>
  <c r="K162" i="130"/>
  <c r="G162" i="130"/>
  <c r="W161" i="130"/>
  <c r="S161" i="130"/>
  <c r="O161" i="130"/>
  <c r="K161" i="130"/>
  <c r="G161" i="130"/>
  <c r="W160" i="130"/>
  <c r="S160" i="130"/>
  <c r="O160" i="130"/>
  <c r="K160" i="130"/>
  <c r="G160" i="130"/>
  <c r="W159" i="130"/>
  <c r="S159" i="130"/>
  <c r="O159" i="130"/>
  <c r="K159" i="130"/>
  <c r="G159" i="130"/>
  <c r="W158" i="130"/>
  <c r="S158" i="130"/>
  <c r="O158" i="130"/>
  <c r="K158" i="130"/>
  <c r="G158" i="130"/>
  <c r="W157" i="130"/>
  <c r="S157" i="130"/>
  <c r="O157" i="130"/>
  <c r="K157" i="130"/>
  <c r="G157" i="130"/>
  <c r="W156" i="130"/>
  <c r="S156" i="130"/>
  <c r="O156" i="130"/>
  <c r="K156" i="130"/>
  <c r="G156" i="130"/>
  <c r="W155" i="130"/>
  <c r="S155" i="130"/>
  <c r="O155" i="130"/>
  <c r="K155" i="130"/>
  <c r="G155" i="130"/>
  <c r="W154" i="130"/>
  <c r="S154" i="130"/>
  <c r="O154" i="130"/>
  <c r="K154" i="130"/>
  <c r="G154" i="130"/>
  <c r="W153" i="130"/>
  <c r="S153" i="130"/>
  <c r="O153" i="130"/>
  <c r="K153" i="130"/>
  <c r="G153" i="130"/>
  <c r="W152" i="130"/>
  <c r="S152" i="130"/>
  <c r="O152" i="130"/>
  <c r="K152" i="130"/>
  <c r="G152" i="130"/>
  <c r="W151" i="130"/>
  <c r="S151" i="130"/>
  <c r="O151" i="130"/>
  <c r="K151" i="130"/>
  <c r="G151" i="130"/>
  <c r="W150" i="130"/>
  <c r="S150" i="130"/>
  <c r="O150" i="130"/>
  <c r="K150" i="130"/>
  <c r="G150" i="130"/>
  <c r="W149" i="130"/>
  <c r="S149" i="130"/>
  <c r="O149" i="130"/>
  <c r="K149" i="130"/>
  <c r="G149" i="130"/>
  <c r="W148" i="130"/>
  <c r="S148" i="130"/>
  <c r="O148" i="130"/>
  <c r="K148" i="130"/>
  <c r="G148" i="130"/>
  <c r="W147" i="130"/>
  <c r="S147" i="130"/>
  <c r="O147" i="130"/>
  <c r="K147" i="130"/>
  <c r="G147" i="130"/>
  <c r="W146" i="130"/>
  <c r="S146" i="130"/>
  <c r="O146" i="130"/>
  <c r="K146" i="130"/>
  <c r="G146" i="130"/>
  <c r="W145" i="130"/>
  <c r="S145" i="130"/>
  <c r="O145" i="130"/>
  <c r="K145" i="130"/>
  <c r="G145" i="130"/>
  <c r="W144" i="130"/>
  <c r="S144" i="130"/>
  <c r="O144" i="130"/>
  <c r="K144" i="130"/>
  <c r="G144" i="130"/>
  <c r="W143" i="130"/>
  <c r="S143" i="130"/>
  <c r="O143" i="130"/>
  <c r="K143" i="130"/>
  <c r="G143" i="130"/>
  <c r="W142" i="130"/>
  <c r="S142" i="130"/>
  <c r="O142" i="130"/>
  <c r="K142" i="130"/>
  <c r="G142" i="130"/>
  <c r="W141" i="130"/>
  <c r="S141" i="130"/>
  <c r="O141" i="130"/>
  <c r="K141" i="130"/>
  <c r="G141" i="130"/>
  <c r="W140" i="130"/>
  <c r="S140" i="130"/>
  <c r="O140" i="130"/>
  <c r="K140" i="130"/>
  <c r="G140" i="130"/>
  <c r="V138" i="130"/>
  <c r="U138" i="130"/>
  <c r="T138" i="130"/>
  <c r="R138" i="130"/>
  <c r="Q138" i="130"/>
  <c r="P138" i="130"/>
  <c r="G235" i="130" s="1"/>
  <c r="N138" i="130"/>
  <c r="M138" i="130"/>
  <c r="L138" i="130"/>
  <c r="F235" i="130" s="1"/>
  <c r="J138" i="130"/>
  <c r="I138" i="130"/>
  <c r="H138" i="130"/>
  <c r="E235" i="130"/>
  <c r="F138" i="130"/>
  <c r="E138" i="130"/>
  <c r="D138" i="130"/>
  <c r="W137" i="130"/>
  <c r="S137" i="130"/>
  <c r="O137" i="130"/>
  <c r="K137" i="130"/>
  <c r="G137" i="130"/>
  <c r="W136" i="130"/>
  <c r="S136" i="130"/>
  <c r="O136" i="130"/>
  <c r="K136" i="130"/>
  <c r="G136" i="130"/>
  <c r="W135" i="130"/>
  <c r="S135" i="130"/>
  <c r="O135" i="130"/>
  <c r="K135" i="130"/>
  <c r="G135" i="130"/>
  <c r="W134" i="130"/>
  <c r="S134" i="130"/>
  <c r="O134" i="130"/>
  <c r="K134" i="130"/>
  <c r="G134" i="130"/>
  <c r="W133" i="130"/>
  <c r="S133" i="130"/>
  <c r="O133" i="130"/>
  <c r="K133" i="130"/>
  <c r="G133" i="130"/>
  <c r="W132" i="130"/>
  <c r="S132" i="130"/>
  <c r="O132" i="130"/>
  <c r="K132" i="130"/>
  <c r="G132" i="130"/>
  <c r="W131" i="130"/>
  <c r="S131" i="130"/>
  <c r="O131" i="130"/>
  <c r="K131" i="130"/>
  <c r="G131" i="130"/>
  <c r="W130" i="130"/>
  <c r="S130" i="130"/>
  <c r="O130" i="130"/>
  <c r="K130" i="130"/>
  <c r="G130" i="130"/>
  <c r="W129" i="130"/>
  <c r="S129" i="130"/>
  <c r="O129" i="130"/>
  <c r="K129" i="130"/>
  <c r="G129" i="130"/>
  <c r="W128" i="130"/>
  <c r="S128" i="130"/>
  <c r="O128" i="130"/>
  <c r="K128" i="130"/>
  <c r="G128" i="130"/>
  <c r="W127" i="130"/>
  <c r="S127" i="130"/>
  <c r="O127" i="130"/>
  <c r="K127" i="130"/>
  <c r="G127" i="130"/>
  <c r="W126" i="130"/>
  <c r="S126" i="130"/>
  <c r="O126" i="130"/>
  <c r="K126" i="130"/>
  <c r="G126" i="130"/>
  <c r="W125" i="130"/>
  <c r="S125" i="130"/>
  <c r="O125" i="130"/>
  <c r="K125" i="130"/>
  <c r="G125" i="130"/>
  <c r="W124" i="130"/>
  <c r="S124" i="130"/>
  <c r="O124" i="130"/>
  <c r="K124" i="130"/>
  <c r="G124" i="130"/>
  <c r="W123" i="130"/>
  <c r="S123" i="130"/>
  <c r="O123" i="130"/>
  <c r="K123" i="130"/>
  <c r="G123" i="130"/>
  <c r="W122" i="130"/>
  <c r="S122" i="130"/>
  <c r="O122" i="130"/>
  <c r="K122" i="130"/>
  <c r="G122" i="130"/>
  <c r="W121" i="130"/>
  <c r="S121" i="130"/>
  <c r="O121" i="130"/>
  <c r="K121" i="130"/>
  <c r="G121" i="130"/>
  <c r="W120" i="130"/>
  <c r="S120" i="130"/>
  <c r="O120" i="130"/>
  <c r="K120" i="130"/>
  <c r="G120" i="130"/>
  <c r="W119" i="130"/>
  <c r="S119" i="130"/>
  <c r="O119" i="130"/>
  <c r="K119" i="130"/>
  <c r="G119" i="130"/>
  <c r="W118" i="130"/>
  <c r="S118" i="130"/>
  <c r="O118" i="130"/>
  <c r="K118" i="130"/>
  <c r="G118" i="130"/>
  <c r="W117" i="130"/>
  <c r="S117" i="130"/>
  <c r="O117" i="130"/>
  <c r="K117" i="130"/>
  <c r="G117" i="130"/>
  <c r="W116" i="130"/>
  <c r="S116" i="130"/>
  <c r="O116" i="130"/>
  <c r="K116" i="130"/>
  <c r="G116" i="130"/>
  <c r="W115" i="130"/>
  <c r="S115" i="130"/>
  <c r="O115" i="130"/>
  <c r="K115" i="130"/>
  <c r="G115" i="130"/>
  <c r="W114" i="130"/>
  <c r="S114" i="130"/>
  <c r="O114" i="130"/>
  <c r="K114" i="130"/>
  <c r="G114" i="130"/>
  <c r="W113" i="130"/>
  <c r="S113" i="130"/>
  <c r="O113" i="130"/>
  <c r="K113" i="130"/>
  <c r="G113" i="130"/>
  <c r="W112" i="130"/>
  <c r="S112" i="130"/>
  <c r="O112" i="130"/>
  <c r="K112" i="130"/>
  <c r="G112" i="130"/>
  <c r="W111" i="130"/>
  <c r="S111" i="130"/>
  <c r="O111" i="130"/>
  <c r="K111" i="130"/>
  <c r="G111" i="130"/>
  <c r="W110" i="130"/>
  <c r="S110" i="130"/>
  <c r="O110" i="130"/>
  <c r="K110" i="130"/>
  <c r="G110" i="130"/>
  <c r="W109" i="130"/>
  <c r="S109" i="130"/>
  <c r="O109" i="130"/>
  <c r="K109" i="130"/>
  <c r="G109" i="130"/>
  <c r="W108" i="130"/>
  <c r="S108" i="130"/>
  <c r="O108" i="130"/>
  <c r="K108" i="130"/>
  <c r="G108" i="130"/>
  <c r="W107" i="130"/>
  <c r="S107" i="130"/>
  <c r="O107" i="130"/>
  <c r="K107" i="130"/>
  <c r="G107" i="130"/>
  <c r="W106" i="130"/>
  <c r="S106" i="130"/>
  <c r="O106" i="130"/>
  <c r="K106" i="130"/>
  <c r="G106" i="130"/>
  <c r="W105" i="130"/>
  <c r="S105" i="130"/>
  <c r="O105" i="130"/>
  <c r="K105" i="130"/>
  <c r="G105" i="130"/>
  <c r="W104" i="130"/>
  <c r="S104" i="130"/>
  <c r="O104" i="130"/>
  <c r="K104" i="130"/>
  <c r="G104" i="130"/>
  <c r="W103" i="130"/>
  <c r="S103" i="130"/>
  <c r="O103" i="130"/>
  <c r="K103" i="130"/>
  <c r="G103" i="130"/>
  <c r="W102" i="130"/>
  <c r="S102" i="130"/>
  <c r="O102" i="130"/>
  <c r="K102" i="130"/>
  <c r="G102" i="130"/>
  <c r="V100" i="130"/>
  <c r="U100" i="130"/>
  <c r="T100" i="130"/>
  <c r="H234" i="130"/>
  <c r="R100" i="130"/>
  <c r="Q100" i="130"/>
  <c r="P100" i="130"/>
  <c r="G234" i="130" s="1"/>
  <c r="N100" i="130"/>
  <c r="M100" i="130"/>
  <c r="L100" i="130"/>
  <c r="O100" i="130" s="1"/>
  <c r="J100" i="130"/>
  <c r="I100" i="130"/>
  <c r="K100" i="130" s="1"/>
  <c r="H100" i="130"/>
  <c r="F100" i="130"/>
  <c r="E100" i="130"/>
  <c r="D100" i="130"/>
  <c r="D234" i="130"/>
  <c r="W99" i="130"/>
  <c r="S99" i="130"/>
  <c r="O99" i="130"/>
  <c r="K99" i="130"/>
  <c r="G99" i="130"/>
  <c r="W98" i="130"/>
  <c r="S98" i="130"/>
  <c r="O98" i="130"/>
  <c r="K98" i="130"/>
  <c r="G98" i="130"/>
  <c r="W97" i="130"/>
  <c r="S97" i="130"/>
  <c r="O97" i="130"/>
  <c r="K97" i="130"/>
  <c r="G97" i="130"/>
  <c r="W96" i="130"/>
  <c r="S96" i="130"/>
  <c r="O96" i="130"/>
  <c r="K96" i="130"/>
  <c r="G96" i="130"/>
  <c r="W95" i="130"/>
  <c r="S95" i="130"/>
  <c r="O95" i="130"/>
  <c r="K95" i="130"/>
  <c r="G95" i="130"/>
  <c r="W94" i="130"/>
  <c r="S94" i="130"/>
  <c r="O94" i="130"/>
  <c r="K94" i="130"/>
  <c r="G94" i="130"/>
  <c r="W93" i="130"/>
  <c r="S93" i="130"/>
  <c r="O93" i="130"/>
  <c r="K93" i="130"/>
  <c r="G93" i="130"/>
  <c r="W92" i="130"/>
  <c r="S92" i="130"/>
  <c r="O92" i="130"/>
  <c r="K92" i="130"/>
  <c r="G92" i="130"/>
  <c r="W91" i="130"/>
  <c r="S91" i="130"/>
  <c r="O91" i="130"/>
  <c r="K91" i="130"/>
  <c r="G91" i="130"/>
  <c r="W90" i="130"/>
  <c r="S90" i="130"/>
  <c r="O90" i="130"/>
  <c r="K90" i="130"/>
  <c r="G90" i="130"/>
  <c r="W89" i="130"/>
  <c r="S89" i="130"/>
  <c r="O89" i="130"/>
  <c r="K89" i="130"/>
  <c r="G89" i="130"/>
  <c r="W88" i="130"/>
  <c r="S88" i="130"/>
  <c r="O88" i="130"/>
  <c r="K88" i="130"/>
  <c r="G88" i="130"/>
  <c r="W87" i="130"/>
  <c r="S87" i="130"/>
  <c r="O87" i="130"/>
  <c r="K87" i="130"/>
  <c r="G87" i="130"/>
  <c r="W86" i="130"/>
  <c r="S86" i="130"/>
  <c r="O86" i="130"/>
  <c r="K86" i="130"/>
  <c r="G86" i="130"/>
  <c r="W85" i="130"/>
  <c r="S85" i="130"/>
  <c r="O85" i="130"/>
  <c r="K85" i="130"/>
  <c r="G85" i="130"/>
  <c r="W84" i="130"/>
  <c r="S84" i="130"/>
  <c r="O84" i="130"/>
  <c r="K84" i="130"/>
  <c r="G84" i="130"/>
  <c r="W83" i="130"/>
  <c r="S83" i="130"/>
  <c r="O83" i="130"/>
  <c r="K83" i="130"/>
  <c r="G83" i="130"/>
  <c r="W82" i="130"/>
  <c r="S82" i="130"/>
  <c r="O82" i="130"/>
  <c r="K82" i="130"/>
  <c r="G82" i="130"/>
  <c r="W81" i="130"/>
  <c r="S81" i="130"/>
  <c r="O81" i="130"/>
  <c r="K81" i="130"/>
  <c r="G81" i="130"/>
  <c r="W80" i="130"/>
  <c r="S80" i="130"/>
  <c r="O80" i="130"/>
  <c r="K80" i="130"/>
  <c r="G80" i="130"/>
  <c r="W79" i="130"/>
  <c r="S79" i="130"/>
  <c r="O79" i="130"/>
  <c r="K79" i="130"/>
  <c r="G79" i="130"/>
  <c r="W78" i="130"/>
  <c r="S78" i="130"/>
  <c r="O78" i="130"/>
  <c r="K78" i="130"/>
  <c r="G78" i="130"/>
  <c r="V76" i="130"/>
  <c r="U76" i="130"/>
  <c r="W76" i="130" s="1"/>
  <c r="T76" i="130"/>
  <c r="R76" i="130"/>
  <c r="Q76" i="130"/>
  <c r="S76" i="130" s="1"/>
  <c r="P76" i="130"/>
  <c r="N76" i="130"/>
  <c r="M76" i="130"/>
  <c r="L76" i="130"/>
  <c r="J76" i="130"/>
  <c r="I76" i="130"/>
  <c r="H76" i="130"/>
  <c r="F76" i="130"/>
  <c r="E76" i="130"/>
  <c r="D76" i="130"/>
  <c r="W70" i="130"/>
  <c r="S70" i="130"/>
  <c r="O70" i="130"/>
  <c r="K70" i="130"/>
  <c r="G70" i="130"/>
  <c r="W69" i="130"/>
  <c r="S69" i="130"/>
  <c r="O69" i="130"/>
  <c r="K69" i="130"/>
  <c r="G69" i="130"/>
  <c r="W68" i="130"/>
  <c r="S68" i="130"/>
  <c r="O68" i="130"/>
  <c r="K68" i="130"/>
  <c r="G68" i="130"/>
  <c r="W67" i="130"/>
  <c r="S67" i="130"/>
  <c r="O67" i="130"/>
  <c r="K67" i="130"/>
  <c r="G67" i="130"/>
  <c r="W66" i="130"/>
  <c r="S66" i="130"/>
  <c r="O66" i="130"/>
  <c r="K66" i="130"/>
  <c r="G66" i="130"/>
  <c r="W65" i="130"/>
  <c r="S65" i="130"/>
  <c r="O65" i="130"/>
  <c r="K65" i="130"/>
  <c r="G65" i="130"/>
  <c r="W64" i="130"/>
  <c r="S64" i="130"/>
  <c r="O64" i="130"/>
  <c r="K64" i="130"/>
  <c r="G64" i="130"/>
  <c r="W63" i="130"/>
  <c r="S63" i="130"/>
  <c r="O63" i="130"/>
  <c r="K63" i="130"/>
  <c r="G63" i="130"/>
  <c r="W62" i="130"/>
  <c r="S62" i="130"/>
  <c r="O62" i="130"/>
  <c r="K62" i="130"/>
  <c r="G62" i="130"/>
  <c r="W61" i="130"/>
  <c r="S61" i="130"/>
  <c r="O61" i="130"/>
  <c r="K61" i="130"/>
  <c r="G61" i="130"/>
  <c r="W60" i="130"/>
  <c r="S60" i="130"/>
  <c r="O60" i="130"/>
  <c r="K60" i="130"/>
  <c r="G60" i="130"/>
  <c r="W59" i="130"/>
  <c r="S59" i="130"/>
  <c r="O59" i="130"/>
  <c r="K59" i="130"/>
  <c r="G59" i="130"/>
  <c r="W58" i="130"/>
  <c r="S58" i="130"/>
  <c r="O58" i="130"/>
  <c r="K58" i="130"/>
  <c r="G58" i="130"/>
  <c r="W57" i="130"/>
  <c r="S57" i="130"/>
  <c r="O57" i="130"/>
  <c r="K57" i="130"/>
  <c r="G57" i="130"/>
  <c r="W56" i="130"/>
  <c r="S56" i="130"/>
  <c r="O56" i="130"/>
  <c r="K56" i="130"/>
  <c r="G56" i="130"/>
  <c r="W55" i="130"/>
  <c r="S55" i="130"/>
  <c r="O55" i="130"/>
  <c r="K55" i="130"/>
  <c r="G55" i="130"/>
  <c r="W54" i="130"/>
  <c r="S54" i="130"/>
  <c r="O54" i="130"/>
  <c r="K54" i="130"/>
  <c r="G54" i="130"/>
  <c r="W53" i="130"/>
  <c r="S53" i="130"/>
  <c r="O53" i="130"/>
  <c r="K53" i="130"/>
  <c r="G53" i="130"/>
  <c r="W52" i="130"/>
  <c r="S52" i="130"/>
  <c r="O52" i="130"/>
  <c r="K52" i="130"/>
  <c r="G52" i="130"/>
  <c r="W51" i="130"/>
  <c r="S51" i="130"/>
  <c r="O51" i="130"/>
  <c r="K51" i="130"/>
  <c r="G51" i="130"/>
  <c r="W50" i="130"/>
  <c r="S50" i="130"/>
  <c r="O50" i="130"/>
  <c r="K50" i="130"/>
  <c r="G50" i="130"/>
  <c r="W49" i="130"/>
  <c r="S49" i="130"/>
  <c r="O49" i="130"/>
  <c r="K49" i="130"/>
  <c r="G49" i="130"/>
  <c r="V47" i="130"/>
  <c r="U47" i="130"/>
  <c r="W47" i="130" s="1"/>
  <c r="T47" i="130"/>
  <c r="H232" i="130"/>
  <c r="R47" i="130"/>
  <c r="Q47" i="130"/>
  <c r="P47" i="130"/>
  <c r="G232" i="130"/>
  <c r="N47" i="130"/>
  <c r="M47" i="130"/>
  <c r="O47" i="130" s="1"/>
  <c r="L47" i="130"/>
  <c r="F232" i="130"/>
  <c r="J47" i="130"/>
  <c r="I47" i="130"/>
  <c r="H47" i="130"/>
  <c r="E232" i="130"/>
  <c r="F47" i="130"/>
  <c r="E47" i="130"/>
  <c r="D47" i="130"/>
  <c r="D232" i="130"/>
  <c r="W46" i="130"/>
  <c r="S46" i="130"/>
  <c r="O46" i="130"/>
  <c r="K46" i="130"/>
  <c r="G46" i="130"/>
  <c r="W45" i="130"/>
  <c r="S45" i="130"/>
  <c r="O45" i="130"/>
  <c r="K45" i="130"/>
  <c r="G45" i="130"/>
  <c r="W44" i="130"/>
  <c r="S44" i="130"/>
  <c r="O44" i="130"/>
  <c r="K44" i="130"/>
  <c r="G44" i="130"/>
  <c r="W43" i="130"/>
  <c r="S43" i="130"/>
  <c r="O43" i="130"/>
  <c r="K43" i="130"/>
  <c r="G43" i="130"/>
  <c r="W42" i="130"/>
  <c r="S42" i="130"/>
  <c r="O42" i="130"/>
  <c r="K42" i="130"/>
  <c r="G42" i="130"/>
  <c r="W41" i="130"/>
  <c r="S41" i="130"/>
  <c r="O41" i="130"/>
  <c r="K41" i="130"/>
  <c r="G41" i="130"/>
  <c r="W40" i="130"/>
  <c r="S40" i="130"/>
  <c r="O40" i="130"/>
  <c r="K40" i="130"/>
  <c r="G40" i="130"/>
  <c r="W39" i="130"/>
  <c r="S39" i="130"/>
  <c r="O39" i="130"/>
  <c r="K39" i="130"/>
  <c r="G39" i="130"/>
  <c r="W38" i="130"/>
  <c r="S38" i="130"/>
  <c r="O38" i="130"/>
  <c r="K38" i="130"/>
  <c r="G38" i="130"/>
  <c r="W37" i="130"/>
  <c r="S37" i="130"/>
  <c r="O37" i="130"/>
  <c r="K37" i="130"/>
  <c r="G37" i="130"/>
  <c r="W36" i="130"/>
  <c r="S36" i="130"/>
  <c r="O36" i="130"/>
  <c r="K36" i="130"/>
  <c r="G36" i="130"/>
  <c r="W35" i="130"/>
  <c r="S35" i="130"/>
  <c r="O35" i="130"/>
  <c r="K35" i="130"/>
  <c r="G35" i="130"/>
  <c r="W34" i="130"/>
  <c r="S34" i="130"/>
  <c r="O34" i="130"/>
  <c r="K34" i="130"/>
  <c r="G34" i="130"/>
  <c r="W33" i="130"/>
  <c r="S33" i="130"/>
  <c r="O33" i="130"/>
  <c r="K33" i="130"/>
  <c r="G33" i="130"/>
  <c r="W32" i="130"/>
  <c r="S32" i="130"/>
  <c r="O32" i="130"/>
  <c r="K32" i="130"/>
  <c r="G32" i="130"/>
  <c r="V30" i="130"/>
  <c r="U30" i="130"/>
  <c r="W30" i="130" s="1"/>
  <c r="T30" i="130"/>
  <c r="H231" i="130"/>
  <c r="R30" i="130"/>
  <c r="Q30" i="130"/>
  <c r="S30" i="130" s="1"/>
  <c r="P30" i="130"/>
  <c r="G231" i="130"/>
  <c r="N30" i="130"/>
  <c r="M30" i="130"/>
  <c r="O30" i="130" s="1"/>
  <c r="L30" i="130"/>
  <c r="F231" i="130"/>
  <c r="J30" i="130"/>
  <c r="I30" i="130"/>
  <c r="H30" i="130"/>
  <c r="E231" i="130"/>
  <c r="F30" i="130"/>
  <c r="E30" i="130"/>
  <c r="D30" i="130"/>
  <c r="D231" i="130"/>
  <c r="W29" i="130"/>
  <c r="S29" i="130"/>
  <c r="O29" i="130"/>
  <c r="K29" i="130"/>
  <c r="G29" i="130"/>
  <c r="W28" i="130"/>
  <c r="S28" i="130"/>
  <c r="O28" i="130"/>
  <c r="K28" i="130"/>
  <c r="G28" i="130"/>
  <c r="W27" i="130"/>
  <c r="S27" i="130"/>
  <c r="O27" i="130"/>
  <c r="K27" i="130"/>
  <c r="G27" i="130"/>
  <c r="W26" i="130"/>
  <c r="S26" i="130"/>
  <c r="O26" i="130"/>
  <c r="K26" i="130"/>
  <c r="G26" i="130"/>
  <c r="W25" i="130"/>
  <c r="S25" i="130"/>
  <c r="O25" i="130"/>
  <c r="K25" i="130"/>
  <c r="G25" i="130"/>
  <c r="W24" i="130"/>
  <c r="S24" i="130"/>
  <c r="O24" i="130"/>
  <c r="K24" i="130"/>
  <c r="G24" i="130"/>
  <c r="W23" i="130"/>
  <c r="S23" i="130"/>
  <c r="O23" i="130"/>
  <c r="K23" i="130"/>
  <c r="G23" i="130"/>
  <c r="W22" i="130"/>
  <c r="S22" i="130"/>
  <c r="O22" i="130"/>
  <c r="K22" i="130"/>
  <c r="G22" i="130"/>
  <c r="W21" i="130"/>
  <c r="S21" i="130"/>
  <c r="O21" i="130"/>
  <c r="K21" i="130"/>
  <c r="G21" i="130"/>
  <c r="W20" i="130"/>
  <c r="S20" i="130"/>
  <c r="O20" i="130"/>
  <c r="K20" i="130"/>
  <c r="G20" i="130"/>
  <c r="W19" i="130"/>
  <c r="S19" i="130"/>
  <c r="O19" i="130"/>
  <c r="K19" i="130"/>
  <c r="G19" i="130"/>
  <c r="W18" i="130"/>
  <c r="S18" i="130"/>
  <c r="O18" i="130"/>
  <c r="K18" i="130"/>
  <c r="G18" i="130"/>
  <c r="W17" i="130"/>
  <c r="S17" i="130"/>
  <c r="O17" i="130"/>
  <c r="K17" i="130"/>
  <c r="G17" i="130"/>
  <c r="W16" i="130"/>
  <c r="S16" i="130"/>
  <c r="O16" i="130"/>
  <c r="K16" i="130"/>
  <c r="G16" i="130"/>
  <c r="W15" i="130"/>
  <c r="S15" i="130"/>
  <c r="O15" i="130"/>
  <c r="K15" i="130"/>
  <c r="G15" i="130"/>
  <c r="V13" i="130"/>
  <c r="U13" i="130"/>
  <c r="T13" i="130"/>
  <c r="H230" i="130" s="1"/>
  <c r="H238" i="130" s="1"/>
  <c r="R13" i="130"/>
  <c r="Q13" i="130"/>
  <c r="P13" i="130"/>
  <c r="G230" i="130" s="1"/>
  <c r="N13" i="130"/>
  <c r="M13" i="130"/>
  <c r="L13" i="130"/>
  <c r="F230" i="130" s="1"/>
  <c r="J13" i="130"/>
  <c r="I13" i="130"/>
  <c r="H13" i="130"/>
  <c r="E230" i="130" s="1"/>
  <c r="E238" i="130" s="1"/>
  <c r="F13" i="130"/>
  <c r="E13" i="130"/>
  <c r="D13" i="130"/>
  <c r="D230" i="130"/>
  <c r="G30" i="130"/>
  <c r="G138" i="130"/>
  <c r="W138" i="130"/>
  <c r="G193" i="130"/>
  <c r="O193" i="130"/>
  <c r="W193" i="130"/>
  <c r="S100" i="130"/>
  <c r="K30" i="130"/>
  <c r="G165" i="130"/>
  <c r="O165" i="130"/>
  <c r="K193" i="130"/>
  <c r="S193" i="130"/>
  <c r="G76" i="130"/>
  <c r="D233" i="130"/>
  <c r="F233" i="130"/>
  <c r="H233" i="130"/>
  <c r="G13" i="130"/>
  <c r="S13" i="130"/>
  <c r="G47" i="130"/>
  <c r="K47" i="130"/>
  <c r="E233" i="130"/>
  <c r="K76" i="130"/>
  <c r="G233" i="130"/>
  <c r="E234" i="130"/>
  <c r="D235" i="130"/>
  <c r="H235" i="130"/>
  <c r="G100" i="130"/>
  <c r="W100" i="130"/>
  <c r="K138" i="130"/>
  <c r="S138" i="130"/>
  <c r="BB88" i="122"/>
  <c r="BB87" i="122"/>
  <c r="BB86" i="122"/>
  <c r="BB85" i="122"/>
  <c r="BB84" i="122"/>
  <c r="AP88" i="122"/>
  <c r="AP87" i="122"/>
  <c r="AP86" i="122"/>
  <c r="AP85" i="122"/>
  <c r="AP84" i="122"/>
  <c r="AD88" i="122"/>
  <c r="AD87" i="122"/>
  <c r="AD86" i="122"/>
  <c r="AD85" i="122"/>
  <c r="AD84" i="122"/>
  <c r="R88" i="122"/>
  <c r="R87" i="122"/>
  <c r="R86" i="122"/>
  <c r="R85" i="122"/>
  <c r="R84" i="122"/>
  <c r="F88" i="122"/>
  <c r="F87" i="122"/>
  <c r="F86" i="122"/>
  <c r="F85" i="122"/>
  <c r="F84" i="122"/>
  <c r="D73" i="122"/>
  <c r="D238" i="130"/>
  <c r="E189" i="125"/>
  <c r="F189" i="125"/>
  <c r="E191" i="125"/>
  <c r="F191" i="125"/>
  <c r="D191" i="125"/>
  <c r="D189" i="125"/>
  <c r="F206" i="125"/>
  <c r="F205" i="125"/>
  <c r="F204" i="125"/>
  <c r="F203" i="125"/>
  <c r="F202" i="125"/>
  <c r="F160" i="125"/>
  <c r="E160" i="125"/>
  <c r="D160" i="125"/>
  <c r="F158" i="125"/>
  <c r="E158" i="125"/>
  <c r="D158" i="125"/>
  <c r="F136" i="125"/>
  <c r="E136" i="125"/>
  <c r="D136" i="125"/>
  <c r="F134" i="125"/>
  <c r="E134" i="125"/>
  <c r="D134" i="125"/>
  <c r="F114" i="125"/>
  <c r="E114" i="125"/>
  <c r="D114" i="125"/>
  <c r="F112" i="125"/>
  <c r="E112" i="125"/>
  <c r="D112" i="125"/>
  <c r="F36" i="125"/>
  <c r="E36" i="125"/>
  <c r="D36" i="125"/>
  <c r="F34" i="125"/>
  <c r="E34" i="125"/>
  <c r="D34" i="125"/>
  <c r="H73" i="122"/>
  <c r="G73" i="122"/>
  <c r="F73" i="122"/>
  <c r="E73" i="122"/>
  <c r="H34" i="126"/>
  <c r="G34" i="126"/>
  <c r="F34" i="126"/>
  <c r="E34" i="126"/>
  <c r="H23" i="126"/>
  <c r="G23" i="126"/>
  <c r="F23" i="126"/>
  <c r="E23" i="126"/>
  <c r="P17" i="122"/>
  <c r="S17" i="122"/>
  <c r="V17" i="122"/>
  <c r="W17" i="122"/>
  <c r="Y17" i="122"/>
  <c r="Z17" i="122"/>
  <c r="AA17" i="122"/>
  <c r="AB17" i="122"/>
  <c r="P23" i="122"/>
  <c r="AC23" i="122" s="1"/>
  <c r="S23" i="122"/>
  <c r="V23" i="122"/>
  <c r="W23" i="122"/>
  <c r="Y23" i="122"/>
  <c r="Z23" i="122"/>
  <c r="AA23" i="122"/>
  <c r="AB23" i="122"/>
  <c r="P29" i="122"/>
  <c r="S29" i="122"/>
  <c r="V29" i="122"/>
  <c r="W29" i="122"/>
  <c r="Y29" i="122"/>
  <c r="Z29" i="122"/>
  <c r="AA29" i="122"/>
  <c r="AB29" i="122"/>
  <c r="AC29" i="122"/>
  <c r="R45" i="122"/>
  <c r="AD45" i="122" s="1"/>
  <c r="W45" i="122"/>
  <c r="X45" i="122"/>
  <c r="Z45" i="122"/>
  <c r="AA45" i="122"/>
  <c r="AB45" i="122"/>
  <c r="AC45" i="122"/>
  <c r="R51" i="122"/>
  <c r="W51" i="122"/>
  <c r="AD51" i="122" s="1"/>
  <c r="X51" i="122"/>
  <c r="Z51" i="122"/>
  <c r="AA51" i="122"/>
  <c r="AB51" i="122"/>
  <c r="AC51" i="122"/>
  <c r="R57" i="122"/>
  <c r="W57" i="122"/>
  <c r="X57" i="122"/>
  <c r="Z57" i="122"/>
  <c r="AA57" i="122"/>
  <c r="AB57" i="122"/>
  <c r="AC57" i="122"/>
  <c r="E13" i="119"/>
  <c r="F13" i="119"/>
  <c r="G13" i="119"/>
  <c r="H13" i="119"/>
  <c r="I13" i="119"/>
  <c r="J13" i="119"/>
  <c r="K13" i="119"/>
  <c r="L13" i="119"/>
  <c r="M13" i="119"/>
  <c r="Q13" i="119"/>
  <c r="R13" i="119"/>
  <c r="S13" i="119"/>
  <c r="T13" i="119"/>
  <c r="U13" i="119"/>
  <c r="V13" i="119"/>
  <c r="W13" i="119"/>
  <c r="X13" i="119"/>
  <c r="Y13" i="119"/>
  <c r="E17" i="119"/>
  <c r="F17" i="119"/>
  <c r="G17" i="119"/>
  <c r="H17" i="119"/>
  <c r="I17" i="119"/>
  <c r="J17" i="119"/>
  <c r="K17" i="119"/>
  <c r="L17" i="119"/>
  <c r="M17" i="119"/>
  <c r="Q17" i="119"/>
  <c r="R17" i="119"/>
  <c r="S17" i="119"/>
  <c r="T17" i="119"/>
  <c r="U17" i="119"/>
  <c r="V17" i="119"/>
  <c r="W17" i="119"/>
  <c r="X17" i="119"/>
  <c r="Y17" i="119"/>
  <c r="F18" i="119"/>
  <c r="G18" i="119"/>
  <c r="H18" i="119"/>
  <c r="I18" i="119"/>
  <c r="J18" i="119"/>
  <c r="K18" i="119"/>
  <c r="L18" i="119"/>
  <c r="M18" i="119"/>
  <c r="R18" i="119"/>
  <c r="S18" i="119"/>
  <c r="T18" i="119"/>
  <c r="U18" i="119"/>
  <c r="V18" i="119"/>
  <c r="W18" i="119"/>
  <c r="X18" i="119"/>
  <c r="Y18" i="119"/>
  <c r="F19" i="119"/>
  <c r="G19" i="119"/>
  <c r="H19" i="119"/>
  <c r="I19" i="119"/>
  <c r="J19" i="119"/>
  <c r="K19" i="119"/>
  <c r="L19" i="119"/>
  <c r="M19" i="119"/>
  <c r="R19" i="119"/>
  <c r="S19" i="119"/>
  <c r="T19" i="119"/>
  <c r="U19" i="119"/>
  <c r="V19" i="119"/>
  <c r="W19" i="119"/>
  <c r="X19" i="119"/>
  <c r="Y19" i="119"/>
  <c r="E22" i="119"/>
  <c r="F22" i="119"/>
  <c r="G22" i="119"/>
  <c r="H22" i="119"/>
  <c r="I22" i="119"/>
  <c r="J22" i="119"/>
  <c r="K22" i="119"/>
  <c r="L22" i="119"/>
  <c r="M22" i="119"/>
  <c r="Q22" i="119"/>
  <c r="R22" i="119"/>
  <c r="S22" i="119"/>
  <c r="T22" i="119"/>
  <c r="U22" i="119"/>
  <c r="V22" i="119"/>
  <c r="W22" i="119"/>
  <c r="X22" i="119"/>
  <c r="Y22" i="119"/>
  <c r="E33" i="119"/>
  <c r="F33" i="119"/>
  <c r="G33" i="119"/>
  <c r="H33" i="119"/>
  <c r="I33" i="119"/>
  <c r="J33" i="119"/>
  <c r="K33" i="119"/>
  <c r="L33" i="119"/>
  <c r="M33" i="119"/>
  <c r="Q33" i="119"/>
  <c r="R33" i="119"/>
  <c r="S33" i="119"/>
  <c r="T33" i="119"/>
  <c r="U33" i="119"/>
  <c r="V33" i="119"/>
  <c r="W33" i="119"/>
  <c r="X33" i="119"/>
  <c r="Y33" i="119"/>
  <c r="F34" i="119"/>
  <c r="G34" i="119"/>
  <c r="H34" i="119"/>
  <c r="I34" i="119"/>
  <c r="J34" i="119"/>
  <c r="K34" i="119"/>
  <c r="L34" i="119"/>
  <c r="M34" i="119"/>
  <c r="R34" i="119"/>
  <c r="S34" i="119"/>
  <c r="T34" i="119"/>
  <c r="U34" i="119"/>
  <c r="V34" i="119"/>
  <c r="W34" i="119"/>
  <c r="X34" i="119"/>
  <c r="Y34" i="119"/>
  <c r="F35" i="119"/>
  <c r="G35" i="119"/>
  <c r="H35" i="119"/>
  <c r="I35" i="119"/>
  <c r="J35" i="119"/>
  <c r="K35" i="119"/>
  <c r="L35" i="119"/>
  <c r="M35" i="119"/>
  <c r="R35" i="119"/>
  <c r="S35" i="119"/>
  <c r="T35" i="119"/>
  <c r="U35" i="119"/>
  <c r="V35" i="119"/>
  <c r="W35" i="119"/>
  <c r="X35" i="119"/>
  <c r="Y35" i="119"/>
  <c r="E39" i="119"/>
  <c r="F39" i="119"/>
  <c r="G39" i="119"/>
  <c r="H39" i="119"/>
  <c r="I39" i="119"/>
  <c r="J39" i="119"/>
  <c r="K39" i="119"/>
  <c r="L39" i="119"/>
  <c r="M39" i="119"/>
  <c r="Q39" i="119"/>
  <c r="R39" i="119"/>
  <c r="S39" i="119"/>
  <c r="T39" i="119"/>
  <c r="U39" i="119"/>
  <c r="V39" i="119"/>
  <c r="W39" i="119"/>
  <c r="X39" i="119"/>
  <c r="Y39" i="119"/>
  <c r="F40" i="119"/>
  <c r="G40" i="119"/>
  <c r="H40" i="119"/>
  <c r="I40" i="119"/>
  <c r="J40" i="119"/>
  <c r="K40" i="119"/>
  <c r="L40" i="119"/>
  <c r="M40" i="119"/>
  <c r="R40" i="119"/>
  <c r="S40" i="119"/>
  <c r="T40" i="119"/>
  <c r="U40" i="119"/>
  <c r="V40" i="119"/>
  <c r="W40" i="119"/>
  <c r="X40" i="119"/>
  <c r="Y40" i="119"/>
  <c r="F41" i="119"/>
  <c r="G41" i="119"/>
  <c r="H41" i="119"/>
  <c r="I41" i="119"/>
  <c r="J41" i="119"/>
  <c r="K41" i="119"/>
  <c r="L41" i="119"/>
  <c r="M41" i="119"/>
  <c r="R41" i="119"/>
  <c r="S41" i="119"/>
  <c r="T41" i="119"/>
  <c r="U41" i="119"/>
  <c r="V41" i="119"/>
  <c r="W41" i="119"/>
  <c r="X41" i="119"/>
  <c r="Y41" i="119"/>
  <c r="E43" i="119"/>
  <c r="F43" i="119"/>
  <c r="G43" i="119"/>
  <c r="H43" i="119"/>
  <c r="I43" i="119"/>
  <c r="J43" i="119"/>
  <c r="K43" i="119"/>
  <c r="L43" i="119"/>
  <c r="M43" i="119"/>
  <c r="Q43" i="119"/>
  <c r="R43" i="119"/>
  <c r="S43" i="119"/>
  <c r="T43" i="119"/>
  <c r="U43" i="119"/>
  <c r="V43" i="119"/>
  <c r="W43" i="119"/>
  <c r="X43" i="119"/>
  <c r="Y43" i="119"/>
  <c r="E47" i="119"/>
  <c r="F47" i="119"/>
  <c r="G47" i="119"/>
  <c r="H47" i="119"/>
  <c r="I47" i="119"/>
  <c r="J47" i="119"/>
  <c r="K47" i="119"/>
  <c r="L47" i="119"/>
  <c r="M47" i="119"/>
  <c r="Q47" i="119"/>
  <c r="R47" i="119"/>
  <c r="S47" i="119"/>
  <c r="T47" i="119"/>
  <c r="U47" i="119"/>
  <c r="V47" i="119"/>
  <c r="W47" i="119"/>
  <c r="X47" i="119"/>
  <c r="Y47" i="119"/>
  <c r="F48" i="119"/>
  <c r="G48" i="119"/>
  <c r="H48" i="119"/>
  <c r="I48" i="119"/>
  <c r="J48" i="119"/>
  <c r="K48" i="119"/>
  <c r="L48" i="119"/>
  <c r="M48" i="119"/>
  <c r="R48" i="119"/>
  <c r="S48" i="119"/>
  <c r="T48" i="119"/>
  <c r="U48" i="119"/>
  <c r="V48" i="119"/>
  <c r="W48" i="119"/>
  <c r="X48" i="119"/>
  <c r="Y48" i="119"/>
  <c r="F49" i="119"/>
  <c r="G49" i="119"/>
  <c r="H49" i="119"/>
  <c r="I49" i="119"/>
  <c r="J49" i="119"/>
  <c r="K49" i="119"/>
  <c r="L49" i="119"/>
  <c r="M49" i="119"/>
  <c r="R49" i="119"/>
  <c r="S49" i="119"/>
  <c r="T49" i="119"/>
  <c r="U49" i="119"/>
  <c r="V49" i="119"/>
  <c r="W49" i="119"/>
  <c r="X49" i="119"/>
  <c r="Y49" i="119"/>
  <c r="E52" i="119"/>
  <c r="F52" i="119"/>
  <c r="G52" i="119"/>
  <c r="H52" i="119"/>
  <c r="I52" i="119"/>
  <c r="J52" i="119"/>
  <c r="K52" i="119"/>
  <c r="L52" i="119"/>
  <c r="M52" i="119"/>
  <c r="Q52" i="119"/>
  <c r="R52" i="119"/>
  <c r="S52" i="119"/>
  <c r="T52" i="119"/>
  <c r="U52" i="119"/>
  <c r="V52" i="119"/>
  <c r="W52" i="119"/>
  <c r="X52" i="119"/>
  <c r="Y52" i="119"/>
  <c r="E63" i="119"/>
  <c r="F63" i="119"/>
  <c r="G63" i="119"/>
  <c r="H63" i="119"/>
  <c r="I63" i="119"/>
  <c r="J63" i="119"/>
  <c r="K63" i="119"/>
  <c r="L63" i="119"/>
  <c r="M63" i="119"/>
  <c r="Q63" i="119"/>
  <c r="R63" i="119"/>
  <c r="S63" i="119"/>
  <c r="T63" i="119"/>
  <c r="U63" i="119"/>
  <c r="V63" i="119"/>
  <c r="W63" i="119"/>
  <c r="X63" i="119"/>
  <c r="Y63" i="119"/>
  <c r="F64" i="119"/>
  <c r="G64" i="119"/>
  <c r="H64" i="119"/>
  <c r="I64" i="119"/>
  <c r="J64" i="119"/>
  <c r="K64" i="119"/>
  <c r="L64" i="119"/>
  <c r="M64" i="119"/>
  <c r="R64" i="119"/>
  <c r="S64" i="119"/>
  <c r="T64" i="119"/>
  <c r="U64" i="119"/>
  <c r="V64" i="119"/>
  <c r="W64" i="119"/>
  <c r="X64" i="119"/>
  <c r="Y64" i="119"/>
  <c r="F65" i="119"/>
  <c r="G65" i="119"/>
  <c r="H65" i="119"/>
  <c r="I65" i="119"/>
  <c r="J65" i="119"/>
  <c r="K65" i="119"/>
  <c r="L65" i="119"/>
  <c r="M65" i="119"/>
  <c r="R65" i="119"/>
  <c r="S65" i="119"/>
  <c r="T65" i="119"/>
  <c r="U65" i="119"/>
  <c r="V65" i="119"/>
  <c r="W65" i="119"/>
  <c r="X65" i="119"/>
  <c r="Y65" i="119"/>
  <c r="E69" i="119"/>
  <c r="F69" i="119"/>
  <c r="G69" i="119"/>
  <c r="H69" i="119"/>
  <c r="I69" i="119"/>
  <c r="J69" i="119"/>
  <c r="K69" i="119"/>
  <c r="L69" i="119"/>
  <c r="M69" i="119"/>
  <c r="Q69" i="119"/>
  <c r="R69" i="119"/>
  <c r="S69" i="119"/>
  <c r="T69" i="119"/>
  <c r="U69" i="119"/>
  <c r="V69" i="119"/>
  <c r="W69" i="119"/>
  <c r="X69" i="119"/>
  <c r="Y69" i="119"/>
  <c r="F70" i="119"/>
  <c r="G70" i="119"/>
  <c r="H70" i="119"/>
  <c r="I70" i="119"/>
  <c r="J70" i="119"/>
  <c r="K70" i="119"/>
  <c r="L70" i="119"/>
  <c r="M70" i="119"/>
  <c r="R70" i="119"/>
  <c r="S70" i="119"/>
  <c r="T70" i="119"/>
  <c r="U70" i="119"/>
  <c r="V70" i="119"/>
  <c r="W70" i="119"/>
  <c r="X70" i="119"/>
  <c r="Y70" i="119"/>
  <c r="F71" i="119"/>
  <c r="G71" i="119"/>
  <c r="H71" i="119"/>
  <c r="I71" i="119"/>
  <c r="J71" i="119"/>
  <c r="K71" i="119"/>
  <c r="L71" i="119"/>
  <c r="M71" i="119"/>
  <c r="R71" i="119"/>
  <c r="S71" i="119"/>
  <c r="T71" i="119"/>
  <c r="U71" i="119"/>
  <c r="V71" i="119"/>
  <c r="W71" i="119"/>
  <c r="X71" i="119"/>
  <c r="Y71" i="119"/>
  <c r="E80" i="119"/>
  <c r="F80" i="119"/>
  <c r="G80" i="119"/>
  <c r="H80" i="119"/>
  <c r="I80" i="119"/>
  <c r="J80" i="119"/>
  <c r="K80" i="119"/>
  <c r="L80" i="119"/>
  <c r="M80" i="119"/>
  <c r="Q80" i="119"/>
  <c r="R80" i="119"/>
  <c r="S80" i="119"/>
  <c r="T80" i="119"/>
  <c r="U80" i="119"/>
  <c r="V80" i="119"/>
  <c r="W80" i="119"/>
  <c r="X80" i="119"/>
  <c r="Y80" i="119"/>
  <c r="E84" i="119"/>
  <c r="F84" i="119"/>
  <c r="G84" i="119"/>
  <c r="H84" i="119"/>
  <c r="I84" i="119"/>
  <c r="J84" i="119"/>
  <c r="K84" i="119"/>
  <c r="L84" i="119"/>
  <c r="M84" i="119"/>
  <c r="Q84" i="119"/>
  <c r="R84" i="119"/>
  <c r="S84" i="119"/>
  <c r="T84" i="119"/>
  <c r="U84" i="119"/>
  <c r="V84" i="119"/>
  <c r="W84" i="119"/>
  <c r="X84" i="119"/>
  <c r="Y84" i="119"/>
  <c r="F85" i="119"/>
  <c r="G85" i="119"/>
  <c r="H85" i="119"/>
  <c r="I85" i="119"/>
  <c r="J85" i="119"/>
  <c r="K85" i="119"/>
  <c r="L85" i="119"/>
  <c r="M85" i="119"/>
  <c r="R85" i="119"/>
  <c r="S85" i="119"/>
  <c r="T85" i="119"/>
  <c r="U85" i="119"/>
  <c r="V85" i="119"/>
  <c r="W85" i="119"/>
  <c r="X85" i="119"/>
  <c r="Y85" i="119"/>
  <c r="F86" i="119"/>
  <c r="G86" i="119"/>
  <c r="H86" i="119"/>
  <c r="I86" i="119"/>
  <c r="J86" i="119"/>
  <c r="K86" i="119"/>
  <c r="L86" i="119"/>
  <c r="M86" i="119"/>
  <c r="R86" i="119"/>
  <c r="S86" i="119"/>
  <c r="T86" i="119"/>
  <c r="U86" i="119"/>
  <c r="V86" i="119"/>
  <c r="W86" i="119"/>
  <c r="X86" i="119"/>
  <c r="Y86" i="119"/>
  <c r="E89" i="119"/>
  <c r="F89" i="119"/>
  <c r="G89" i="119"/>
  <c r="H89" i="119"/>
  <c r="I89" i="119"/>
  <c r="J89" i="119"/>
  <c r="K89" i="119"/>
  <c r="L89" i="119"/>
  <c r="M89" i="119"/>
  <c r="Q89" i="119"/>
  <c r="R89" i="119"/>
  <c r="S89" i="119"/>
  <c r="T89" i="119"/>
  <c r="U89" i="119"/>
  <c r="V89" i="119"/>
  <c r="W89" i="119"/>
  <c r="X89" i="119"/>
  <c r="Y89" i="119"/>
  <c r="E100" i="119"/>
  <c r="F100" i="119"/>
  <c r="G100" i="119"/>
  <c r="H100" i="119"/>
  <c r="I100" i="119"/>
  <c r="J100" i="119"/>
  <c r="K100" i="119"/>
  <c r="L100" i="119"/>
  <c r="M100" i="119"/>
  <c r="Q100" i="119"/>
  <c r="R100" i="119"/>
  <c r="S100" i="119"/>
  <c r="T100" i="119"/>
  <c r="U100" i="119"/>
  <c r="V100" i="119"/>
  <c r="W100" i="119"/>
  <c r="X100" i="119"/>
  <c r="Y100" i="119"/>
  <c r="F101" i="119"/>
  <c r="G101" i="119"/>
  <c r="H101" i="119"/>
  <c r="I101" i="119"/>
  <c r="J101" i="119"/>
  <c r="K101" i="119"/>
  <c r="L101" i="119"/>
  <c r="M101" i="119"/>
  <c r="R101" i="119"/>
  <c r="S101" i="119"/>
  <c r="T101" i="119"/>
  <c r="U101" i="119"/>
  <c r="V101" i="119"/>
  <c r="W101" i="119"/>
  <c r="X101" i="119"/>
  <c r="Y101" i="119"/>
  <c r="F102" i="119"/>
  <c r="G102" i="119"/>
  <c r="H102" i="119"/>
  <c r="I102" i="119"/>
  <c r="J102" i="119"/>
  <c r="K102" i="119"/>
  <c r="L102" i="119"/>
  <c r="M102" i="119"/>
  <c r="R102" i="119"/>
  <c r="S102" i="119"/>
  <c r="T102" i="119"/>
  <c r="U102" i="119"/>
  <c r="V102" i="119"/>
  <c r="W102" i="119"/>
  <c r="X102" i="119"/>
  <c r="Y102" i="119"/>
  <c r="E106" i="119"/>
  <c r="F106" i="119"/>
  <c r="G106" i="119"/>
  <c r="H106" i="119"/>
  <c r="I106" i="119"/>
  <c r="J106" i="119"/>
  <c r="K106" i="119"/>
  <c r="L106" i="119"/>
  <c r="M106" i="119"/>
  <c r="Q106" i="119"/>
  <c r="R106" i="119"/>
  <c r="S106" i="119"/>
  <c r="T106" i="119"/>
  <c r="U106" i="119"/>
  <c r="V106" i="119"/>
  <c r="W106" i="119"/>
  <c r="X106" i="119"/>
  <c r="Y106" i="119"/>
  <c r="F107" i="119"/>
  <c r="G107" i="119"/>
  <c r="H107" i="119"/>
  <c r="I107" i="119"/>
  <c r="J107" i="119"/>
  <c r="K107" i="119"/>
  <c r="L107" i="119"/>
  <c r="M107" i="119"/>
  <c r="R107" i="119"/>
  <c r="S107" i="119"/>
  <c r="T107" i="119"/>
  <c r="U107" i="119"/>
  <c r="V107" i="119"/>
  <c r="W107" i="119"/>
  <c r="X107" i="119"/>
  <c r="Y107" i="119"/>
  <c r="F108" i="119"/>
  <c r="G108" i="119"/>
  <c r="H108" i="119"/>
  <c r="I108" i="119"/>
  <c r="J108" i="119"/>
  <c r="K108" i="119"/>
  <c r="L108" i="119"/>
  <c r="M108" i="119"/>
  <c r="R108" i="119"/>
  <c r="S108" i="119"/>
  <c r="T108" i="119"/>
  <c r="U108" i="119"/>
  <c r="V108" i="119"/>
  <c r="W108" i="119"/>
  <c r="X108" i="119"/>
  <c r="Y108" i="119"/>
  <c r="E110" i="119"/>
  <c r="F110" i="119"/>
  <c r="G110" i="119"/>
  <c r="H110" i="119"/>
  <c r="I110" i="119"/>
  <c r="J110" i="119"/>
  <c r="K110" i="119"/>
  <c r="L110" i="119"/>
  <c r="M110" i="119"/>
  <c r="Q110" i="119"/>
  <c r="R110" i="119"/>
  <c r="S110" i="119"/>
  <c r="T110" i="119"/>
  <c r="U110" i="119"/>
  <c r="V110" i="119"/>
  <c r="W110" i="119"/>
  <c r="X110" i="119"/>
  <c r="Y110" i="119"/>
  <c r="E114" i="119"/>
  <c r="F114" i="119"/>
  <c r="G114" i="119"/>
  <c r="H114" i="119"/>
  <c r="I114" i="119"/>
  <c r="J114" i="119"/>
  <c r="K114" i="119"/>
  <c r="L114" i="119"/>
  <c r="M114" i="119"/>
  <c r="Q114" i="119"/>
  <c r="R114" i="119"/>
  <c r="S114" i="119"/>
  <c r="T114" i="119"/>
  <c r="U114" i="119"/>
  <c r="V114" i="119"/>
  <c r="W114" i="119"/>
  <c r="X114" i="119"/>
  <c r="Y114" i="119"/>
  <c r="F115" i="119"/>
  <c r="G115" i="119"/>
  <c r="H115" i="119"/>
  <c r="I115" i="119"/>
  <c r="J115" i="119"/>
  <c r="K115" i="119"/>
  <c r="L115" i="119"/>
  <c r="M115" i="119"/>
  <c r="R115" i="119"/>
  <c r="S115" i="119"/>
  <c r="T115" i="119"/>
  <c r="U115" i="119"/>
  <c r="V115" i="119"/>
  <c r="W115" i="119"/>
  <c r="X115" i="119"/>
  <c r="Y115" i="119"/>
  <c r="F116" i="119"/>
  <c r="G116" i="119"/>
  <c r="H116" i="119"/>
  <c r="I116" i="119"/>
  <c r="J116" i="119"/>
  <c r="K116" i="119"/>
  <c r="L116" i="119"/>
  <c r="M116" i="119"/>
  <c r="R116" i="119"/>
  <c r="S116" i="119"/>
  <c r="T116" i="119"/>
  <c r="U116" i="119"/>
  <c r="V116" i="119"/>
  <c r="W116" i="119"/>
  <c r="X116" i="119"/>
  <c r="Y116" i="119"/>
  <c r="E119" i="119"/>
  <c r="F119" i="119"/>
  <c r="G119" i="119"/>
  <c r="H119" i="119"/>
  <c r="I119" i="119"/>
  <c r="J119" i="119"/>
  <c r="K119" i="119"/>
  <c r="L119" i="119"/>
  <c r="M119" i="119"/>
  <c r="Q119" i="119"/>
  <c r="R119" i="119"/>
  <c r="S119" i="119"/>
  <c r="T119" i="119"/>
  <c r="U119" i="119"/>
  <c r="V119" i="119"/>
  <c r="W119" i="119"/>
  <c r="X119" i="119"/>
  <c r="Y119" i="119"/>
  <c r="E130" i="119"/>
  <c r="F130" i="119"/>
  <c r="G130" i="119"/>
  <c r="H130" i="119"/>
  <c r="I130" i="119"/>
  <c r="J130" i="119"/>
  <c r="K130" i="119"/>
  <c r="L130" i="119"/>
  <c r="M130" i="119"/>
  <c r="Q130" i="119"/>
  <c r="R130" i="119"/>
  <c r="S130" i="119"/>
  <c r="T130" i="119"/>
  <c r="U130" i="119"/>
  <c r="V130" i="119"/>
  <c r="W130" i="119"/>
  <c r="X130" i="119"/>
  <c r="Y130" i="119"/>
  <c r="F131" i="119"/>
  <c r="G131" i="119"/>
  <c r="H131" i="119"/>
  <c r="I131" i="119"/>
  <c r="J131" i="119"/>
  <c r="K131" i="119"/>
  <c r="L131" i="119"/>
  <c r="M131" i="119"/>
  <c r="R131" i="119"/>
  <c r="S131" i="119"/>
  <c r="T131" i="119"/>
  <c r="U131" i="119"/>
  <c r="V131" i="119"/>
  <c r="W131" i="119"/>
  <c r="X131" i="119"/>
  <c r="Y131" i="119"/>
  <c r="F132" i="119"/>
  <c r="G132" i="119"/>
  <c r="H132" i="119"/>
  <c r="I132" i="119"/>
  <c r="J132" i="119"/>
  <c r="K132" i="119"/>
  <c r="L132" i="119"/>
  <c r="M132" i="119"/>
  <c r="R132" i="119"/>
  <c r="S132" i="119"/>
  <c r="T132" i="119"/>
  <c r="U132" i="119"/>
  <c r="V132" i="119"/>
  <c r="W132" i="119"/>
  <c r="X132" i="119"/>
  <c r="Y132" i="119"/>
  <c r="E136" i="119"/>
  <c r="F136" i="119"/>
  <c r="G136" i="119"/>
  <c r="H136" i="119"/>
  <c r="I136" i="119"/>
  <c r="J136" i="119"/>
  <c r="K136" i="119"/>
  <c r="L136" i="119"/>
  <c r="M136" i="119"/>
  <c r="Q136" i="119"/>
  <c r="R136" i="119"/>
  <c r="S136" i="119"/>
  <c r="T136" i="119"/>
  <c r="U136" i="119"/>
  <c r="V136" i="119"/>
  <c r="W136" i="119"/>
  <c r="X136" i="119"/>
  <c r="Y136" i="119"/>
  <c r="F137" i="119"/>
  <c r="G137" i="119"/>
  <c r="H137" i="119"/>
  <c r="I137" i="119"/>
  <c r="J137" i="119"/>
  <c r="K137" i="119"/>
  <c r="L137" i="119"/>
  <c r="M137" i="119"/>
  <c r="R137" i="119"/>
  <c r="S137" i="119"/>
  <c r="T137" i="119"/>
  <c r="U137" i="119"/>
  <c r="V137" i="119"/>
  <c r="W137" i="119"/>
  <c r="X137" i="119"/>
  <c r="Y137" i="119"/>
  <c r="F138" i="119"/>
  <c r="G138" i="119"/>
  <c r="H138" i="119"/>
  <c r="I138" i="119"/>
  <c r="J138" i="119"/>
  <c r="K138" i="119"/>
  <c r="L138" i="119"/>
  <c r="M138" i="119"/>
  <c r="R138" i="119"/>
  <c r="S138" i="119"/>
  <c r="T138" i="119"/>
  <c r="U138" i="119"/>
  <c r="V138" i="119"/>
  <c r="W138" i="119"/>
  <c r="X138" i="119"/>
  <c r="Y138" i="119"/>
  <c r="E15" i="118"/>
  <c r="F15" i="118"/>
  <c r="G15" i="118"/>
  <c r="H15" i="118"/>
  <c r="I15" i="118"/>
  <c r="J15" i="118"/>
  <c r="K15" i="118"/>
  <c r="L15" i="118"/>
  <c r="M15" i="118"/>
  <c r="F16" i="118"/>
  <c r="G16" i="118"/>
  <c r="H16" i="118"/>
  <c r="I16" i="118"/>
  <c r="J16" i="118"/>
  <c r="K16" i="118"/>
  <c r="L16" i="118"/>
  <c r="M16" i="118"/>
  <c r="F17" i="118"/>
  <c r="G17" i="118"/>
  <c r="H17" i="118"/>
  <c r="I17" i="118"/>
  <c r="J17" i="118"/>
  <c r="K17" i="118"/>
  <c r="L17" i="118"/>
  <c r="M17" i="118"/>
  <c r="E24" i="118"/>
  <c r="F24" i="118"/>
  <c r="G24" i="118"/>
  <c r="H24" i="118"/>
  <c r="I24" i="118"/>
  <c r="J24" i="118"/>
  <c r="K24" i="118"/>
  <c r="L24" i="118"/>
  <c r="M24" i="118"/>
  <c r="F25" i="118"/>
  <c r="G25" i="118"/>
  <c r="H25" i="118"/>
  <c r="I25" i="118"/>
  <c r="J25" i="118"/>
  <c r="K25" i="118"/>
  <c r="L25" i="118"/>
  <c r="M25" i="118"/>
  <c r="F26" i="118"/>
  <c r="G26" i="118"/>
  <c r="H26" i="118"/>
  <c r="I26" i="118"/>
  <c r="J26" i="118"/>
  <c r="K26" i="118"/>
  <c r="L26" i="118"/>
  <c r="M26" i="118"/>
  <c r="E30" i="118"/>
  <c r="F30" i="118"/>
  <c r="G30" i="118"/>
  <c r="H30" i="118"/>
  <c r="I30" i="118"/>
  <c r="J30" i="118"/>
  <c r="K30" i="118"/>
  <c r="L30" i="118"/>
  <c r="M30" i="118"/>
  <c r="F31" i="118"/>
  <c r="G31" i="118"/>
  <c r="H31" i="118"/>
  <c r="I31" i="118"/>
  <c r="J31" i="118"/>
  <c r="K31" i="118"/>
  <c r="L31" i="118"/>
  <c r="M31" i="118"/>
  <c r="F32" i="118"/>
  <c r="G32" i="118"/>
  <c r="H32" i="118"/>
  <c r="I32" i="118"/>
  <c r="J32" i="118"/>
  <c r="K32" i="118"/>
  <c r="L32" i="118"/>
  <c r="M32" i="118"/>
  <c r="E43" i="118"/>
  <c r="F43" i="118"/>
  <c r="G43" i="118"/>
  <c r="H43" i="118"/>
  <c r="I43" i="118"/>
  <c r="J43" i="118"/>
  <c r="K43" i="118"/>
  <c r="L43" i="118"/>
  <c r="M43" i="118"/>
  <c r="F44" i="118"/>
  <c r="G44" i="118"/>
  <c r="H44" i="118"/>
  <c r="I44" i="118"/>
  <c r="J44" i="118"/>
  <c r="K44" i="118"/>
  <c r="L44" i="118"/>
  <c r="M44" i="118"/>
  <c r="F45" i="118"/>
  <c r="G45" i="118"/>
  <c r="H45" i="118"/>
  <c r="I45" i="118"/>
  <c r="J45" i="118"/>
  <c r="K45" i="118"/>
  <c r="L45" i="118"/>
  <c r="M45" i="118"/>
  <c r="E52" i="118"/>
  <c r="F52" i="118"/>
  <c r="G52" i="118"/>
  <c r="H52" i="118"/>
  <c r="I52" i="118"/>
  <c r="J52" i="118"/>
  <c r="K52" i="118"/>
  <c r="L52" i="118"/>
  <c r="M52" i="118"/>
  <c r="F53" i="118"/>
  <c r="G53" i="118"/>
  <c r="H53" i="118"/>
  <c r="I53" i="118"/>
  <c r="J53" i="118"/>
  <c r="K53" i="118"/>
  <c r="L53" i="118"/>
  <c r="M53" i="118"/>
  <c r="F54" i="118"/>
  <c r="G54" i="118"/>
  <c r="H54" i="118"/>
  <c r="I54" i="118"/>
  <c r="J54" i="118"/>
  <c r="K54" i="118"/>
  <c r="L54" i="118"/>
  <c r="M54" i="118"/>
  <c r="E58" i="118"/>
  <c r="F58" i="118"/>
  <c r="G58" i="118"/>
  <c r="H58" i="118"/>
  <c r="I58" i="118"/>
  <c r="J58" i="118"/>
  <c r="K58" i="118"/>
  <c r="L58" i="118"/>
  <c r="M58" i="118"/>
  <c r="F59" i="118"/>
  <c r="G59" i="118"/>
  <c r="H59" i="118"/>
  <c r="I59" i="118"/>
  <c r="J59" i="118"/>
  <c r="K59" i="118"/>
  <c r="L59" i="118"/>
  <c r="M59" i="118"/>
  <c r="F60" i="118"/>
  <c r="G60" i="118"/>
  <c r="H60" i="118"/>
  <c r="I60" i="118"/>
  <c r="J60" i="118"/>
  <c r="K60" i="118"/>
  <c r="L60" i="118"/>
  <c r="M60" i="118"/>
  <c r="AD57" i="122"/>
  <c r="AC17" i="122"/>
  <c r="S47" i="130" l="1"/>
  <c r="O76" i="130"/>
  <c r="W13" i="130"/>
  <c r="G238" i="130"/>
  <c r="O13" i="130"/>
  <c r="O138" i="130"/>
  <c r="F234" i="130"/>
  <c r="F238" i="130" s="1"/>
  <c r="K165" i="130"/>
  <c r="K13" i="130"/>
</calcChain>
</file>

<file path=xl/comments1.xml><?xml version="1.0" encoding="utf-8"?>
<comments xmlns="http://schemas.openxmlformats.org/spreadsheetml/2006/main">
  <authors>
    <author>jmana</author>
  </authors>
  <commentList>
    <comment ref="H11" authorId="0">
      <text>
        <r>
          <rPr>
            <sz val="8"/>
            <color indexed="81"/>
            <rFont val="Tahoma"/>
            <family val="2"/>
          </rPr>
          <t>Refer to physical measure.</t>
        </r>
      </text>
    </comment>
    <comment ref="M11" authorId="0">
      <text>
        <r>
          <rPr>
            <sz val="8"/>
            <color indexed="81"/>
            <rFont val="Tahoma"/>
            <family val="2"/>
          </rPr>
          <t>Refer to physical measure.</t>
        </r>
      </text>
    </comment>
    <comment ref="R11" authorId="0">
      <text>
        <r>
          <rPr>
            <sz val="8"/>
            <color indexed="81"/>
            <rFont val="Tahoma"/>
            <family val="2"/>
          </rPr>
          <t>Refer to physical measure.</t>
        </r>
      </text>
    </comment>
    <comment ref="W11" authorId="0">
      <text>
        <r>
          <rPr>
            <sz val="8"/>
            <color indexed="81"/>
            <rFont val="Tahoma"/>
            <family val="2"/>
          </rPr>
          <t>Refer to physical measure.</t>
        </r>
      </text>
    </comment>
    <comment ref="AB11" authorId="0">
      <text>
        <r>
          <rPr>
            <sz val="8"/>
            <color indexed="81"/>
            <rFont val="Tahoma"/>
            <family val="2"/>
          </rPr>
          <t>Refer to physical measure.</t>
        </r>
      </text>
    </comment>
  </commentList>
</comments>
</file>

<file path=xl/comments2.xml><?xml version="1.0" encoding="utf-8"?>
<comments xmlns="http://schemas.openxmlformats.org/spreadsheetml/2006/main">
  <authors>
    <author>jmana</author>
  </authors>
  <commentList>
    <comment ref="H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I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R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S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B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C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L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M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V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  <comment ref="AW14" authorId="0">
      <text>
        <r>
          <rPr>
            <sz val="8"/>
            <color indexed="81"/>
            <rFont val="Tahoma"/>
            <family val="2"/>
          </rPr>
          <t>Indicate:
-the value of opex that is capitalised
-basis for capitalisation
-if capitalisation policy changes mid-period, historical expenditure has to be re-cast
-explain how the change affects historical data on which we rely for category assessment.</t>
        </r>
      </text>
    </comment>
  </commentList>
</comments>
</file>

<file path=xl/sharedStrings.xml><?xml version="1.0" encoding="utf-8"?>
<sst xmlns="http://schemas.openxmlformats.org/spreadsheetml/2006/main" count="4348" uniqueCount="753">
  <si>
    <t>2. Expenditure</t>
  </si>
  <si>
    <t>MAINTENANCE</t>
  </si>
  <si>
    <t>Instructions</t>
  </si>
  <si>
    <t>Other</t>
  </si>
  <si>
    <t>INSTALLED ASSETS -˃ quantity by year</t>
  </si>
  <si>
    <t>Line ID</t>
  </si>
  <si>
    <t>Project type</t>
  </si>
  <si>
    <t>Originating substation</t>
  </si>
  <si>
    <t>Terminating substation</t>
  </si>
  <si>
    <t>Comments</t>
  </si>
  <si>
    <t>(drop down list)</t>
  </si>
  <si>
    <t>(name)</t>
  </si>
  <si>
    <t>Volume</t>
  </si>
  <si>
    <t>Substation ID</t>
  </si>
  <si>
    <t>Transformers</t>
  </si>
  <si>
    <t>Switchgear</t>
  </si>
  <si>
    <t>Pre</t>
  </si>
  <si>
    <t>Post</t>
  </si>
  <si>
    <t>MVA added</t>
  </si>
  <si>
    <t>Total cost</t>
  </si>
  <si>
    <t>$000's</t>
  </si>
  <si>
    <t xml:space="preserve">Direct labour costs </t>
  </si>
  <si>
    <t xml:space="preserve">Direct materials costs </t>
  </si>
  <si>
    <t>Actual</t>
  </si>
  <si>
    <t>REGULATORY REPORTING STATEMENT</t>
  </si>
  <si>
    <t>TOTAL</t>
  </si>
  <si>
    <t>Raw maximum demand</t>
  </si>
  <si>
    <t>Network coincident maximum demand (MW)</t>
  </si>
  <si>
    <t>Network coincident maximum demand (MVA)</t>
  </si>
  <si>
    <t xml:space="preserve">Date MD occurred </t>
  </si>
  <si>
    <t>Half hour time period MD occurred</t>
  </si>
  <si>
    <t>Raw data</t>
  </si>
  <si>
    <t>MW</t>
  </si>
  <si>
    <t>MVA</t>
  </si>
  <si>
    <t>PF</t>
  </si>
  <si>
    <t>% MW Growth</t>
  </si>
  <si>
    <t>%MVA Growth</t>
  </si>
  <si>
    <t>Winter/Summer peaking</t>
  </si>
  <si>
    <t xml:space="preserve">opex </t>
  </si>
  <si>
    <t>total</t>
  </si>
  <si>
    <t>employee numbers</t>
  </si>
  <si>
    <t>user numbers</t>
  </si>
  <si>
    <t>number of devices</t>
  </si>
  <si>
    <t>capex</t>
  </si>
  <si>
    <t>opex</t>
  </si>
  <si>
    <t>buildings &amp; property</t>
  </si>
  <si>
    <t>opex non recurrent</t>
  </si>
  <si>
    <t>capex non recurrent</t>
  </si>
  <si>
    <t>Direct labour</t>
  </si>
  <si>
    <t>Direct materials</t>
  </si>
  <si>
    <t>Contractor/ outsource</t>
  </si>
  <si>
    <t>Total direct costs</t>
  </si>
  <si>
    <t>Total</t>
  </si>
  <si>
    <t>Contract negotiation expenditure</t>
  </si>
  <si>
    <t>Number</t>
  </si>
  <si>
    <t>Years</t>
  </si>
  <si>
    <t>Inspection</t>
  </si>
  <si>
    <t>Audit</t>
  </si>
  <si>
    <t>Access track clearance</t>
  </si>
  <si>
    <t xml:space="preserve">Direct Labour </t>
  </si>
  <si>
    <t xml:space="preserve">Direct Materials </t>
  </si>
  <si>
    <t xml:space="preserve">Other </t>
  </si>
  <si>
    <t>TOTAL DIRECT COSTS</t>
  </si>
  <si>
    <t>Inspection/ maintenance cycle</t>
  </si>
  <si>
    <t>Text</t>
  </si>
  <si>
    <t xml:space="preserve">Negotiated services </t>
  </si>
  <si>
    <t xml:space="preserve">Unregulated services </t>
  </si>
  <si>
    <t xml:space="preserve"> Labour </t>
  </si>
  <si>
    <t xml:space="preserve"> Materials </t>
  </si>
  <si>
    <t>Opex</t>
  </si>
  <si>
    <t>Capex</t>
  </si>
  <si>
    <t>Demand growth</t>
  </si>
  <si>
    <t>Other adjustments</t>
  </si>
  <si>
    <t>Easements</t>
  </si>
  <si>
    <t>Labour</t>
  </si>
  <si>
    <t>Materials</t>
  </si>
  <si>
    <t>Substation and project summary</t>
  </si>
  <si>
    <t>Other plant item</t>
  </si>
  <si>
    <t>Substation type</t>
  </si>
  <si>
    <t>Project ID</t>
  </si>
  <si>
    <t>Project trigger</t>
  </si>
  <si>
    <t>Substation rating
Normal cyclic
(MVA)</t>
  </si>
  <si>
    <t>Substation rating
N-1 emergency
(MVA)</t>
  </si>
  <si>
    <t>Reactive plant</t>
  </si>
  <si>
    <t>Other direct</t>
  </si>
  <si>
    <t>Total direct expenditure</t>
  </si>
  <si>
    <t>Voltage (kV)</t>
  </si>
  <si>
    <t>Units added</t>
  </si>
  <si>
    <t>Transformer expenditure</t>
  </si>
  <si>
    <t>Insulation
(drop down list)</t>
  </si>
  <si>
    <t>Rating (MVA)</t>
  </si>
  <si>
    <t>Total expenditure</t>
  </si>
  <si>
    <t>Plant type
(drop down list)</t>
  </si>
  <si>
    <t>PROJECT TOTALS</t>
  </si>
  <si>
    <t>&lt;row 2&gt;</t>
  </si>
  <si>
    <t>&lt;row 3&gt;</t>
  </si>
  <si>
    <t>Line and project summary</t>
  </si>
  <si>
    <t>Line rating
Normal cyclic
(MVA)</t>
  </si>
  <si>
    <t>Line rating
N-1 emergency
(MVA)</t>
  </si>
  <si>
    <t xml:space="preserve">Total direct expenditure </t>
  </si>
  <si>
    <t>Configuration
(drop down list)</t>
  </si>
  <si>
    <t>Type
(drop down list)</t>
  </si>
  <si>
    <t>Voltage
(drop down list)</t>
  </si>
  <si>
    <t>Circuit km added</t>
  </si>
  <si>
    <t>&lt;row 1&gt;</t>
  </si>
  <si>
    <t>Civil works</t>
  </si>
  <si>
    <t>Power factor</t>
  </si>
  <si>
    <t>% MW growth</t>
  </si>
  <si>
    <t>% MVA growth</t>
  </si>
  <si>
    <t>Weather corrected 10% PoE</t>
  </si>
  <si>
    <t>Weather corrected 50% PoE</t>
  </si>
  <si>
    <t>Adjustments</t>
  </si>
  <si>
    <t>Emebedded generators</t>
  </si>
  <si>
    <t>Disaggregation</t>
  </si>
  <si>
    <t>Contracts</t>
  </si>
  <si>
    <t xml:space="preserve">Quantity of asset group </t>
  </si>
  <si>
    <t xml:space="preserve">Average age of asset group </t>
  </si>
  <si>
    <t>Related party margin</t>
  </si>
  <si>
    <t>No. of years or months</t>
  </si>
  <si>
    <t xml:space="preserve">   TRANSMISSION CABLES</t>
  </si>
  <si>
    <t xml:space="preserve">   SUBSTATION POWER TRANSFORMERS</t>
  </si>
  <si>
    <t>Switching</t>
  </si>
  <si>
    <t>PRESCRIBED SERVICES</t>
  </si>
  <si>
    <t xml:space="preserve">Prescribed services </t>
  </si>
  <si>
    <t xml:space="preserve">TOTAL </t>
  </si>
  <si>
    <t>MAINTENANCE SUPPORT</t>
  </si>
  <si>
    <t>[expenditure subcategory 1]</t>
  </si>
  <si>
    <t>[expenditure subcategory 2]</t>
  </si>
  <si>
    <t>[expenditure subcategory 3]</t>
  </si>
  <si>
    <t>[expenditure subcategory 4]</t>
  </si>
  <si>
    <t>[expenditure subcategory 5]</t>
  </si>
  <si>
    <t>Total Maintenance Support</t>
  </si>
  <si>
    <t>ASSET MANAGEMENT SUPPORT</t>
  </si>
  <si>
    <t>Total Asset Management Support</t>
  </si>
  <si>
    <t>STEEL TOWERS</t>
  </si>
  <si>
    <t>CONDUCTORS</t>
  </si>
  <si>
    <t>TRANSMISSION CABLES</t>
  </si>
  <si>
    <t>SUBSTATION SWITCHBAYS</t>
  </si>
  <si>
    <t>SUBSTATION POWER TRANSFORMERS</t>
  </si>
  <si>
    <t>SUBSTATION REACTIVE PLANT</t>
  </si>
  <si>
    <t>BY: TNSP DEFINED</t>
  </si>
  <si>
    <t>PLEASE SPECIFY</t>
  </si>
  <si>
    <t xml:space="preserve">TOTAL NUMBER OF ASSETS REPLACED </t>
  </si>
  <si>
    <t>IT &amp; Communications Expenditure - Client Devices Expenditure</t>
  </si>
  <si>
    <t>Communications Expenditure</t>
  </si>
  <si>
    <t>Asset reporting category</t>
  </si>
  <si>
    <t>Direct Labour $1000s</t>
  </si>
  <si>
    <t>Direct Materials $1000s</t>
  </si>
  <si>
    <t>Unit cost $</t>
  </si>
  <si>
    <t>List of relevant supporting documents provided</t>
  </si>
  <si>
    <t>capex purchases</t>
  </si>
  <si>
    <t>capex disposals</t>
  </si>
  <si>
    <t>Driver (NSP to nominate)</t>
  </si>
  <si>
    <t>Add rows for drivers as required</t>
  </si>
  <si>
    <t>IT&amp;Communications Expenditure - Recurrent Expenditure (excluding any recurrent client devices)</t>
  </si>
  <si>
    <t>IT&amp;Communications Expenditure - Non-Recurrent Expenditure (excluding any non-recurrent client devices)</t>
  </si>
  <si>
    <t>Motor Vehicles Expenditure - Network Expenditure - Cars</t>
  </si>
  <si>
    <t>Motor Vehicles Expenditure - Network  - Light Commercial Vehicles</t>
  </si>
  <si>
    <t>Motor Vehicles Expenditure - Network - LCV - Elevated Work Platforms</t>
  </si>
  <si>
    <t>Motor Vehicles Expenditure - Network - HCV - Elevated Work Platforms</t>
  </si>
  <si>
    <t>Motor Vehicles Expenditure - Network - HCV</t>
  </si>
  <si>
    <t>Motor Vehicles Expenditure - Non-Network - Car</t>
  </si>
  <si>
    <t>Motor Vehicles Expenditure - Non-Network - LCV</t>
  </si>
  <si>
    <t>Motor Vehicles Expenditure - Non-Network - HCV</t>
  </si>
  <si>
    <t>Opex recurrent</t>
  </si>
  <si>
    <t>capex recurrent</t>
  </si>
  <si>
    <t>SCADA &amp; Network Control Expenditure</t>
  </si>
  <si>
    <t>IT Expenditure</t>
  </si>
  <si>
    <t>SCADA and Network Control Expenditure Disposals</t>
  </si>
  <si>
    <t>ROUTINE MAINTENANCE</t>
  </si>
  <si>
    <t>TRANSMISSION LINES MAINTENANCE</t>
  </si>
  <si>
    <t>SUBSTATIONS MAINTENANCE</t>
  </si>
  <si>
    <t>SCADA &amp; COMMUNICATIONS SYSTEMS MAINTENANCE</t>
  </si>
  <si>
    <t>PROTECTION SYSTEMS MAINTENANCE</t>
  </si>
  <si>
    <t>NETWORK MONITORING &amp; CONTROL</t>
  </si>
  <si>
    <t>CORPORATE OVERHEAD</t>
  </si>
  <si>
    <t>TOTAL OVERHEADS</t>
  </si>
  <si>
    <t>BY: HIGHEST OPERATING VOLTAGE ; CIRCUIT CONFIGURATION</t>
  </si>
  <si>
    <t>&lt; ≈ 33 kV; SINGLE CIRCUIT</t>
  </si>
  <si>
    <t>&gt; 33 kV &amp; &lt; ≈ 66 kV ; SINGLE CIRCUIT</t>
  </si>
  <si>
    <t>&gt; 66 kV &amp; &lt; ≈ 132 kV ; SINGLE CIRCUIT</t>
  </si>
  <si>
    <t>&gt; 132 kV &amp; &lt; ≈ 275 kV ; SINGLE CIRCUIT</t>
  </si>
  <si>
    <t>&gt; 275 kV &amp; &lt; ≈ 330 kV ; SINGLE CIRCUIT</t>
  </si>
  <si>
    <t>&gt; 330 kV &amp; &lt; ≈ 500 kV  ; SINGLE CIRCUIT</t>
  </si>
  <si>
    <t>&gt; 500 kV  ; SINGLE CIRCUIT</t>
  </si>
  <si>
    <t>&lt; ≈ 33 kV; MULTIPLE CIRCUIT</t>
  </si>
  <si>
    <t>&gt; 33 kV &amp; &lt; ≈ 66 kV ; MULTIPLE CIRCUIT</t>
  </si>
  <si>
    <t>&gt; 66 kV &amp; &lt; ≈ 132 kV ; MULTIPLE CIRCUIT</t>
  </si>
  <si>
    <t>&gt; 132 kV &amp; &lt; ≈ 275 kV ; MULTIPLE CIRCUIT</t>
  </si>
  <si>
    <t>&gt; 275 kV &amp; &lt; ≈ 330 kV ; MULTIPLE CIRCUIT</t>
  </si>
  <si>
    <t>&gt; 330 kV &amp; &lt; ≈ 500 kV  ; MULTIPLE CIRCUIT</t>
  </si>
  <si>
    <t>&gt; 500 kV  ; MULTIPLE CIRCUIT</t>
  </si>
  <si>
    <t>OTHER - PLEASE ADD A ROW AND SPECIFY</t>
  </si>
  <si>
    <t>TOWER STRUCTURES</t>
  </si>
  <si>
    <t>BY: HIGHEST OPERATING VOLTAGE, INSULATION TYPE</t>
  </si>
  <si>
    <t>&lt; ≈ 33 kV; OIL FILLED</t>
  </si>
  <si>
    <t>&gt; 33 kV &amp; &lt; ≈ 66 kV ; OIL FILLED</t>
  </si>
  <si>
    <t>&gt; 66 kV &amp; &lt; ≈ 132 kV ; OIL FILLED</t>
  </si>
  <si>
    <t>&gt; 132 kV &amp; &lt; ≈ 275 kV ; OIL FILLED</t>
  </si>
  <si>
    <t>&gt; 275 kV &amp; &lt; ≈ 330 kV ; OIL FILLED</t>
  </si>
  <si>
    <t>&gt; 330 kV &amp; &lt; ≈ 500 kV  ; OIL FILLED</t>
  </si>
  <si>
    <t>&gt; 500 kV  ; OIL FILLED</t>
  </si>
  <si>
    <t>&lt; ≈ 33 kV; XLPE INSULATED</t>
  </si>
  <si>
    <t>&gt; 33 kV &amp; &lt; ≈ 66 kV ; XLPE INSULATED</t>
  </si>
  <si>
    <t>&gt; 66 kV &amp; &lt; ≈ 132 kV ; XLPE INSULATED</t>
  </si>
  <si>
    <t>&gt; 132 kV &amp; &lt; ≈ 275 kV ; XLPE INSULATED</t>
  </si>
  <si>
    <t>&gt; 275 kV &amp; &lt; ≈ 330 kV ; XLPE INSULATED</t>
  </si>
  <si>
    <t>&gt; 330 kV &amp; &lt; ≈ 500 kV  ; XLPE INSULATED</t>
  </si>
  <si>
    <t>&gt; 500 kV  ; XLPE INSULATED</t>
  </si>
  <si>
    <t>&lt; ≈ 33 kV; OTHER INSULATED</t>
  </si>
  <si>
    <t>&gt; 33 kV &amp; &lt; ≈ 66 kV ; OTHER INSULATED</t>
  </si>
  <si>
    <t>&gt; 66 kV &amp; &lt; ≈ 132 kV ; OTHER INSULATED</t>
  </si>
  <si>
    <t>&gt; 132 kV &amp; &lt; ≈ 275 kV ; OTHER INSULATED</t>
  </si>
  <si>
    <t>&gt; 275 kV &amp; &lt; ≈ 330 kV ; OTHER INSULATED</t>
  </si>
  <si>
    <t>&gt; 330 kV &amp; &lt; ≈ 500 kV  ; OTHER INSULATED</t>
  </si>
  <si>
    <t>&gt; 500 kV  ; OTHER INSULATED</t>
  </si>
  <si>
    <t>BY: HIGHEST OPERATING VOLTAGE, INSULATION TYPE, SWITCH TYPE</t>
  </si>
  <si>
    <t>&lt; ≈ 33 kV; AIR INSULATED CIRCUIT BREAKER</t>
  </si>
  <si>
    <t>&gt; 33 kV &amp; &lt; ≈ 66 kV ; AIR INSULATED CIRCUIT BREAKER</t>
  </si>
  <si>
    <t>&gt; 66 kV &amp; &lt; ≈ 132 kV ; AIR INSULATED CIRCUIT BREAKER</t>
  </si>
  <si>
    <t>&gt; 132 kV &amp; &lt; ≈ 275 kV ; AIR INSULATED CIRCUIT BREAKER</t>
  </si>
  <si>
    <t>&gt; 275 kV &amp; &lt; ≈ 330 kV ; AIR INSULATED CIRCUIT BREAKER</t>
  </si>
  <si>
    <t>&gt; 330 kV &amp; &lt; ≈ 500 kV  ; AIR INSULATED CIRCUIT BREAKER</t>
  </si>
  <si>
    <t>&gt; 500 kV  ; AIR INSULATED CIRCUIT BREAKER</t>
  </si>
  <si>
    <t>&lt; ≈ 33 kV; AIR INSULATED ISOLATORS/EARTH SWITCH</t>
  </si>
  <si>
    <t>&gt; 33 kV &amp; &lt; ≈ 66 kV ; AIR INSULATED ISOLATORS/EARTH SWITCH</t>
  </si>
  <si>
    <t>&gt; 66 kV &amp; &lt; ≈ 132 kV ; AIR INSULATED ISOLATORS/EARTH SWITCH</t>
  </si>
  <si>
    <t>&gt; 132 kV &amp; &lt; ≈ 275 kV ; AIR INSULATED ISOLATORS/EARTH SWITCH</t>
  </si>
  <si>
    <t>&gt; 275 kV &amp; &lt; ≈ 330 kV ; AIR INSULATED ISOLATORS/EARTH SWITCH</t>
  </si>
  <si>
    <t>&gt; 330 kV &amp; &lt; ≈ 500 kV  ; AIR INSULATED ISOLATORS/EARTH SWITCH</t>
  </si>
  <si>
    <t>&gt; 500 kV  ; AIR INSULATED ISOLATORS/EARTH SWITCH</t>
  </si>
  <si>
    <t>&lt; ≈ 33 kV; VT</t>
  </si>
  <si>
    <t>&gt; 33 kV &amp; &lt; ≈ 66 kV ; VT</t>
  </si>
  <si>
    <t>&gt; 66 kV &amp; &lt; ≈ 132 kV ; VT</t>
  </si>
  <si>
    <t>&gt; 132 kV &amp; &lt; ≈ 275 kV ; VT</t>
  </si>
  <si>
    <t>&gt; 275 kV &amp; &lt; ≈ 330 kV ; VT</t>
  </si>
  <si>
    <t>&gt; 330 kV &amp; &lt; ≈ 500 kV  ; VT</t>
  </si>
  <si>
    <t>&gt; 500 kV  ; VT</t>
  </si>
  <si>
    <t>&lt; ≈ 33 kV; CT</t>
  </si>
  <si>
    <t>&gt; 33 kV &amp; &lt; ≈ 66 kV ; CT</t>
  </si>
  <si>
    <t>&gt; 66 kV &amp; &lt; ≈ 132 kV ; CT</t>
  </si>
  <si>
    <t>&gt; 132 kV &amp; &lt; ≈ 275 kV ; CT</t>
  </si>
  <si>
    <t>&gt; 275 kV &amp; &lt; ≈ 330 kV ; CT</t>
  </si>
  <si>
    <t>&gt; 330 kV &amp; &lt; ≈ 500 kV  ; CT</t>
  </si>
  <si>
    <t>&gt; 500 kV  ; CT</t>
  </si>
  <si>
    <t>&lt; ≈ 33 kV; GIS MODULE</t>
  </si>
  <si>
    <t>&gt; 33 kV &amp; &lt; ≈ 66 kV ; GIS MODULE</t>
  </si>
  <si>
    <t>&gt; 66 kV &amp; &lt; ≈ 132 kV ; GIS MODULE</t>
  </si>
  <si>
    <t>&gt; 132 kV &amp; &lt; ≈ 275 kV ; GIS MODULE</t>
  </si>
  <si>
    <t>&gt; 275 kV &amp; &lt; ≈ 330 kV ; GIS MODULE</t>
  </si>
  <si>
    <t>&gt; 330 kV &amp; &lt; ≈ 500 kV  ; GIS MODULE</t>
  </si>
  <si>
    <t>&gt; 500 kV  ; GIS MODULE</t>
  </si>
  <si>
    <t>BY: HIGHEST OPERATING VOLTAGE, AMPERE RATING</t>
  </si>
  <si>
    <t>BY: HIGHEST OPERATING VOLTAGE ; FUNCTION</t>
  </si>
  <si>
    <t>&lt; ≈ 33 kV;  SVCS</t>
  </si>
  <si>
    <t>&gt; 33 kV &amp; &lt; ≈ 66 kV ;  SVCS</t>
  </si>
  <si>
    <t>&gt; 66 kV &amp; &lt; ≈ 132 kV ;  SVCS</t>
  </si>
  <si>
    <t>&gt; 132 kV &amp; &lt; ≈ 275 kV ;  SVCS</t>
  </si>
  <si>
    <t>&gt; 275 kV &amp; &lt; ≈ 330 kV ;  SVCS</t>
  </si>
  <si>
    <t>&gt; 330 kV &amp; &lt; ≈ 500 kV  ;  SVCS</t>
  </si>
  <si>
    <t>&gt; 500 kV  ;  SVCS</t>
  </si>
  <si>
    <t>&lt; ≈ 33 kV;  CAPACITORS</t>
  </si>
  <si>
    <t>&gt; 33 kV &amp; &lt; ≈ 66 kV ;  CAPACITORS</t>
  </si>
  <si>
    <t>&gt; 66 kV &amp; &lt; ≈ 132 kV ;  CAPACITORS</t>
  </si>
  <si>
    <t>&gt; 132 kV &amp; &lt; ≈ 275 kV ;  CAPACITORS</t>
  </si>
  <si>
    <t>&gt; 275 kV &amp; &lt; ≈ 330 kV ;  CAPACITORS</t>
  </si>
  <si>
    <t>&gt; 330 kV &amp; &lt; ≈ 500 kV  ;  CAPACITORS</t>
  </si>
  <si>
    <t>&gt; 500 kV  ;  CAPACITORS</t>
  </si>
  <si>
    <t>&lt; ≈ 33 kV;  OIL FILLED REACTORS</t>
  </si>
  <si>
    <t>&gt; 33 kV &amp; &lt; ≈ 66 kV ;  OIL FILLED REACTORS</t>
  </si>
  <si>
    <t>&gt; 66 kV &amp; &lt; ≈ 132 kV ;  OIL FILLED REACTORS</t>
  </si>
  <si>
    <t>&gt; 132 kV &amp; &lt; ≈ 275 kV ;  OIL FILLED REACTORS</t>
  </si>
  <si>
    <t>&gt; 275 kV &amp; &lt; ≈ 330 kV ;  OIL FILLED REACTORS</t>
  </si>
  <si>
    <t>&gt; 330 kV &amp; &lt; ≈ 500 kV  ;  OIL FILLED REACTORS</t>
  </si>
  <si>
    <t>&gt; 500 kV  ;  OIL FILLED REACTORS</t>
  </si>
  <si>
    <t>Plant and equipment expenditure and volume</t>
  </si>
  <si>
    <t>Other expenditure</t>
  </si>
  <si>
    <t>Major contracts - related party</t>
  </si>
  <si>
    <t>Land and easements</t>
  </si>
  <si>
    <t>Installation (Labour)</t>
  </si>
  <si>
    <t>Related party margins</t>
  </si>
  <si>
    <t>Major contracts - non related party</t>
  </si>
  <si>
    <t>Land purchases</t>
  </si>
  <si>
    <t>OLTC included?
(drop down list)</t>
  </si>
  <si>
    <t xml:space="preserve">&lt;row 1&gt; </t>
  </si>
  <si>
    <t>Route line length added</t>
  </si>
  <si>
    <t>Circuit line length added</t>
  </si>
  <si>
    <t>km added</t>
  </si>
  <si>
    <t>&lt;insert name&gt;</t>
  </si>
  <si>
    <t>Vegetation management zones</t>
  </si>
  <si>
    <r>
      <t xml:space="preserve">Vegetation management zone number: </t>
    </r>
    <r>
      <rPr>
        <b/>
        <sz val="10"/>
        <color rgb="FFFF0000"/>
        <rFont val="Arial"/>
        <family val="2"/>
      </rPr>
      <t>1</t>
    </r>
  </si>
  <si>
    <t xml:space="preserve">Year (if relevant): </t>
  </si>
  <si>
    <t>List of primary vegetation management regulatory requirements (e.g. bushfire regulations)</t>
  </si>
  <si>
    <t>Which cost(s) does the obligation affect?</t>
  </si>
  <si>
    <t>Reference to explanation of impact</t>
  </si>
  <si>
    <t>Comment on any standards imposed for vegetation management work within this zone; for example, cutting to greater clearance margins than required by legislation.</t>
  </si>
  <si>
    <t>Number of maintenance spans</t>
  </si>
  <si>
    <t>Total length of maintenance spans (km)</t>
  </si>
  <si>
    <t>Km of vegetation corridors</t>
  </si>
  <si>
    <t>Average width of vegetation corridors</t>
  </si>
  <si>
    <t>Average number of trees per maintenance span</t>
  </si>
  <si>
    <t>Km  of maintenance access track</t>
  </si>
  <si>
    <t xml:space="preserve">Average frequency of cutting cycle (years) </t>
  </si>
  <si>
    <t>Major contracts - non-related party</t>
  </si>
  <si>
    <t>Vegetation corridor clearance</t>
  </si>
  <si>
    <t>Tree trimming</t>
  </si>
  <si>
    <t>Other costs (table below)</t>
  </si>
  <si>
    <t>TNSP Connection classifications and specifications of annual direct and indirect costs</t>
  </si>
  <si>
    <t>Connection project xx</t>
  </si>
  <si>
    <t>Expenditure categories</t>
  </si>
  <si>
    <t>Description of connection project</t>
  </si>
  <si>
    <t>Connection rating (MVA) (NSP to nominate)</t>
  </si>
  <si>
    <t>Connection voltage (KV) (NSP to nominate)</t>
  </si>
  <si>
    <t>Underground/Overhead</t>
  </si>
  <si>
    <t>Underground</t>
  </si>
  <si>
    <t>Overhead</t>
  </si>
  <si>
    <t>Non Related Party Contracts $1000s</t>
  </si>
  <si>
    <t>Related Party Contracts $1000s</t>
  </si>
  <si>
    <t>Explain any costs in Other column</t>
  </si>
  <si>
    <t>IT&amp;Communications Expenditure - total for reconciliation</t>
  </si>
  <si>
    <t>Annual totals</t>
  </si>
  <si>
    <t xml:space="preserve">Annual ordinary time hours costs </t>
  </si>
  <si>
    <t>Annual overtime hours costs</t>
  </si>
  <si>
    <t>Annual allowances</t>
  </si>
  <si>
    <t>Annual other costs</t>
  </si>
  <si>
    <t>total labour costs</t>
  </si>
  <si>
    <t>average paid hours not worked</t>
  </si>
  <si>
    <t>Motor Vehicle Expenditure - total for reconciliation</t>
  </si>
  <si>
    <t>Building &amp; Property Expenditure - total for reconciliation</t>
  </si>
  <si>
    <t>Other Expenditure - total for reconciliation</t>
  </si>
  <si>
    <t>SCADA &amp; Network Control Expenditure - total for reconciliation</t>
  </si>
  <si>
    <t>Labour Direct cost break down - IT&amp; Communications Expenditure</t>
  </si>
  <si>
    <t>Annual stand down occurences</t>
  </si>
  <si>
    <t>STANDARD LIFE (YEARS)</t>
  </si>
  <si>
    <t>MEAN</t>
  </si>
  <si>
    <t>STANDARD DEVIATION</t>
  </si>
  <si>
    <t>BY: VOLTAGE, MAXIMUM CONTINUOUS RATING</t>
  </si>
  <si>
    <t>&lt; ≈ 33 kV ; &lt; ≈ 100 MVA</t>
  </si>
  <si>
    <t>&lt; ≈ 33 kV ; &gt; 100 MVA &amp; &lt; ≈ 400 MVA</t>
  </si>
  <si>
    <t>&lt; ≈ 33 kV ; &gt; 400 MVA</t>
  </si>
  <si>
    <t>&gt; 33 kV &amp; &lt; ≈ 66 kV  ; &lt; ≈ 100 MVA</t>
  </si>
  <si>
    <t>&gt; 33 kV &amp; &lt; ≈ 66 kV  ; &gt; 100 MVA &amp; &lt; ≈ 400 MVA</t>
  </si>
  <si>
    <t>&gt; 33 kV &amp; &lt; ≈ 66 kV  ; &gt; 400 MVA</t>
  </si>
  <si>
    <t>&gt; 66 kV &amp; &lt; ≈ 132 kV  ; &lt; ≈ 100 MVA</t>
  </si>
  <si>
    <t>&gt; 66 kV &amp; &lt; ≈ 132 kV  ; &gt; 100 MVA &amp; &lt; ≈ 400 MVA</t>
  </si>
  <si>
    <t>&gt; 66 kV &amp; &lt; ≈ 132 kV  ; &gt; 400 MVA</t>
  </si>
  <si>
    <t>&gt; 132 kV &amp; &lt; ≈ 275 kV  ; &lt; ≈ 200 MVA</t>
  </si>
  <si>
    <t>&gt; 132 kV &amp; &lt; ≈ 275 kV  ; &gt; 200 MVA &amp; &lt; ≈ 600 MVA</t>
  </si>
  <si>
    <t>&gt; 132 kV &amp; &lt; ≈ 275 kV  ; &gt; 600 MVA</t>
  </si>
  <si>
    <t>&gt; 275 kV &amp; &lt; ≈ 330 kV  ; &lt; ≈ 800 MVA</t>
  </si>
  <si>
    <t>&gt; 275 kV &amp; &lt; ≈ 330 kV  ; &gt; 800 MVA &amp; &lt; ≈ 1200 MVA</t>
  </si>
  <si>
    <t>&gt; 275 kV &amp; &lt; ≈ 330 kV  ; &gt; 1200 MVA</t>
  </si>
  <si>
    <t>&gt; 330 kV &amp; &lt; ≈ 500 kV   ; &lt; ≈ 1000 MVA</t>
  </si>
  <si>
    <t>&gt; 330 kV &amp; &lt; ≈ 500 kV   ; &gt; 1000 MVA &amp; &lt; ≈ 1500 MVA</t>
  </si>
  <si>
    <t>&gt; 330 kV &amp; &lt; ≈ 500 kV   ; &gt; 1500 MVA</t>
  </si>
  <si>
    <t>&gt; 500 kV   ; &lt; ≈ 2000 MVA</t>
  </si>
  <si>
    <t>&gt; 500 kV   ; &gt; 2000 MVA &amp; &lt; ≈ 3000 MVA</t>
  </si>
  <si>
    <t>&gt; 500 kV   ; &gt; 3000 MVA</t>
  </si>
  <si>
    <t>&lt; ≈ 33 kV ; &lt; ≈ 10 MVA</t>
  </si>
  <si>
    <t>&lt; ≈ 33 kV ; &gt; 10 MVA &amp; &lt; ≈  30 MVA</t>
  </si>
  <si>
    <t>&lt; ≈ 33 kV ; &gt; 30 MVA</t>
  </si>
  <si>
    <t>&gt; 33 kV &amp; &lt; ≈ 66 kV  ; &lt; ≈ 10 MVA</t>
  </si>
  <si>
    <t>&gt; 33 kV &amp; &lt; ≈ 66 kV  ; &gt; 10 MVA &amp; &lt; ≈  30 MVA</t>
  </si>
  <si>
    <t>&gt; 33 kV &amp; &lt; ≈ 66 kV  ; &gt; 30 MVA</t>
  </si>
  <si>
    <t>&gt; 66 kV &amp; &lt; ≈ 132 kV  ; &lt; ≈ 30 MVA</t>
  </si>
  <si>
    <t>&gt; 66 kV &amp; &lt; ≈ 132 kV  ; &gt; 30 MVA &amp; &lt; ≈  60 MVA</t>
  </si>
  <si>
    <t>&gt; 66 kV &amp; &lt; ≈ 132 kV  ; &gt; 60 MVA</t>
  </si>
  <si>
    <t>&gt; 132 kV &amp; &lt; ≈ 220 kV  ; &lt; ≈ 50 MVA</t>
  </si>
  <si>
    <t>&gt; 132 kV &amp; &lt; ≈ 220 kV  ; &gt; 50 MVA &amp; &lt; ≈  100 MVA</t>
  </si>
  <si>
    <t>&gt; 132 kV &amp; &lt; ≈ 220 kV  ; &gt; 100 MVA</t>
  </si>
  <si>
    <t>&gt; 220 kV &amp; &lt; ≈ 275 kV  ; &lt; ≈ 50 MVA</t>
  </si>
  <si>
    <t>&gt; 220 kV &amp; &lt; ≈ 275 kV  ; &gt; 50 MVA &amp; &lt; ≈  100 MVA</t>
  </si>
  <si>
    <t>&gt; 220 kV &amp; &lt; ≈ 275 kV  ; &gt; 100 MVA</t>
  </si>
  <si>
    <t>&gt; 275 kV &amp; &lt; ≈ 330 kV  ; &lt; ≈ 100 MVA</t>
  </si>
  <si>
    <t>&gt; 275 kV &amp; &lt; ≈ 330 kV  ; &gt; 100 MVA &amp; &lt; ≈  250 MVA</t>
  </si>
  <si>
    <t>&gt; 275 kV &amp; &lt; ≈ 330 kV  ; &gt; 250 MVA</t>
  </si>
  <si>
    <t>&gt; 330 kV &amp; &lt; ≈ 500 kV   ; &lt; ≈ 150 MVA</t>
  </si>
  <si>
    <t>&gt; 330 kV &amp; &lt; ≈ 500 kV   ; &gt; 150 MVA &amp; &lt; ≈  300 MVA</t>
  </si>
  <si>
    <t>&gt; 330 kV &amp; &lt; ≈ 500 kV   ; &gt; 300 MVA</t>
  </si>
  <si>
    <t>&gt; 500 kV   ; &lt; ≈ 1000 MVA</t>
  </si>
  <si>
    <t>&gt; 500 kV   ; &gt; 1000 MVA &amp; &lt; ≈  1500 MVA</t>
  </si>
  <si>
    <t>&gt; 500 kV   ; &gt; 1500 MVA</t>
  </si>
  <si>
    <t xml:space="preserve">UNIT COST </t>
  </si>
  <si>
    <t>BY: CONDUCTOR LENGTH MATERIAL TYPE</t>
  </si>
  <si>
    <t>COPPER (KM)</t>
  </si>
  <si>
    <t>-</t>
  </si>
  <si>
    <t>ALUMINIUM (KM)</t>
  </si>
  <si>
    <t>STEEL (KM)</t>
  </si>
  <si>
    <t>DISAGGREGATION</t>
  </si>
  <si>
    <t xml:space="preserve">DIRECT LABOUR </t>
  </si>
  <si>
    <t xml:space="preserve">DIRECT MATERIALS </t>
  </si>
  <si>
    <t>CONTRACTS</t>
  </si>
  <si>
    <t xml:space="preserve">OTHER </t>
  </si>
  <si>
    <t>RELATED PARTY MARGIN</t>
  </si>
  <si>
    <t>UNIT COSTS</t>
  </si>
  <si>
    <t>BY: ASSET GROUP</t>
  </si>
  <si>
    <t>Number of fire starts caused by vegetation grow-ins</t>
  </si>
  <si>
    <t>Number of fire starts cause by vegetation blow-ins and fall-ins</t>
  </si>
  <si>
    <t>Number of outages caused by vegetation grow-ins</t>
  </si>
  <si>
    <t>Number of outages cause by vegetation blow-ins and fall-ins</t>
  </si>
  <si>
    <t xml:space="preserve">EXPENDITURE
 ($000's) </t>
  </si>
  <si>
    <t>Classification level</t>
  </si>
  <si>
    <t>ASLs</t>
  </si>
  <si>
    <t>average hourly rate per ASL</t>
  </si>
  <si>
    <t>total paid hours per ASL</t>
  </si>
  <si>
    <t>total per ASL</t>
  </si>
  <si>
    <t>Classification level 1 (NSP to nominate)</t>
  </si>
  <si>
    <t>Classification level 2 (NSP to nominate)</t>
  </si>
  <si>
    <t>Classification level 3 (NSP to nominate)</t>
  </si>
  <si>
    <t>Classification level 4 (NSP to nominate)</t>
  </si>
  <si>
    <t>Labour Direct cost break down - all other non-network expenditure categories</t>
  </si>
  <si>
    <t xml:space="preserve">total paid hours per ASL </t>
  </si>
  <si>
    <t>Labour Direct cost break down - SCADA &amp; Network Control Expenditure</t>
  </si>
  <si>
    <t>NSP to add Classification levels as required</t>
  </si>
  <si>
    <t>average kms travelled per vehicle</t>
  </si>
  <si>
    <t>Transfers</t>
  </si>
  <si>
    <t>Block loads</t>
  </si>
  <si>
    <r>
      <t xml:space="preserve">Coincidence factor </t>
    </r>
    <r>
      <rPr>
        <b/>
        <sz val="10"/>
        <color theme="1"/>
        <rFont val="Arial"/>
        <family val="2"/>
      </rPr>
      <t>(MW)</t>
    </r>
  </si>
  <si>
    <r>
      <t xml:space="preserve">Coincidence factor </t>
    </r>
    <r>
      <rPr>
        <b/>
        <sz val="10"/>
        <color theme="1"/>
        <rFont val="Arial"/>
        <family val="2"/>
      </rPr>
      <t>(MVA)</t>
    </r>
  </si>
  <si>
    <t>Utilisation</t>
  </si>
  <si>
    <t>Segment rating (MVA)</t>
  </si>
  <si>
    <t>Substation rating (MVA)</t>
  </si>
  <si>
    <t>String spare circuit</t>
  </si>
  <si>
    <t>Line upgrade - voltage</t>
  </si>
  <si>
    <t>Line upgrade -  raising/retensoring</t>
  </si>
  <si>
    <t>Reconductor - Other</t>
  </si>
  <si>
    <t>Reconductor - Dual circuit</t>
  </si>
  <si>
    <t>Other - specify</t>
  </si>
  <si>
    <t>Reconductor - Single circuit</t>
  </si>
  <si>
    <t>Net market benefit</t>
  </si>
  <si>
    <t>Line rebuild over existing route - dual circuit</t>
  </si>
  <si>
    <t>Fault level issues</t>
  </si>
  <si>
    <t>Line rebuild over existing route - single circuit</t>
  </si>
  <si>
    <t>Reactive power issue</t>
  </si>
  <si>
    <t>New line on new route - other</t>
  </si>
  <si>
    <t>Underground cable</t>
  </si>
  <si>
    <t>Multiple circuit steel tower</t>
  </si>
  <si>
    <r>
      <t xml:space="preserve">Voltage </t>
    </r>
    <r>
      <rPr>
        <sz val="11"/>
        <color rgb="FFFF0000"/>
        <rFont val="Calibri"/>
        <family val="2"/>
        <scheme val="minor"/>
      </rPr>
      <t>issues</t>
    </r>
  </si>
  <si>
    <t>New line on new route - dual circuit</t>
  </si>
  <si>
    <t>Overhead line</t>
  </si>
  <si>
    <t>Single circuit steel tower</t>
  </si>
  <si>
    <t>New line on new route - single circuit</t>
  </si>
  <si>
    <t>Static VAR compensator</t>
  </si>
  <si>
    <t>Transmission substation</t>
  </si>
  <si>
    <t>Voltage upgrade</t>
  </si>
  <si>
    <t>Gas</t>
  </si>
  <si>
    <t>Reactor</t>
  </si>
  <si>
    <t>No</t>
  </si>
  <si>
    <t>Switching station</t>
  </si>
  <si>
    <t>Capacity upgrade</t>
  </si>
  <si>
    <t>Air</t>
  </si>
  <si>
    <t>Capacitor</t>
  </si>
  <si>
    <t>Yes</t>
  </si>
  <si>
    <t>Terminal station</t>
  </si>
  <si>
    <t>New substation establishment</t>
  </si>
  <si>
    <t>TOTAL MAINTENANCE EXPENDITURE</t>
  </si>
  <si>
    <t>[OTHER MAINTENANCE ACTIVITY 2]</t>
  </si>
  <si>
    <t>[OTHER MAINTENANCE ACTIVITY 1]</t>
  </si>
  <si>
    <t>All non-related party contracts</t>
  </si>
  <si>
    <t>All related party contracts</t>
  </si>
  <si>
    <t>INPUT AND CONTRACT COSTS – BREAKDOWN</t>
  </si>
  <si>
    <t>2012/13</t>
  </si>
  <si>
    <t>2011/12</t>
  </si>
  <si>
    <t>2010/11</t>
  </si>
  <si>
    <t>2009/10</t>
  </si>
  <si>
    <t>CORPORATE OVERHEADS</t>
  </si>
  <si>
    <t>Basis for capitalisation</t>
  </si>
  <si>
    <t>Amount capitalised</t>
  </si>
  <si>
    <t>Capitalised overhead (if any)</t>
  </si>
  <si>
    <t xml:space="preserve"> OVERHEAD ALLOCATION - CATEGORIES OF TRANSMISSION SERVICES</t>
  </si>
  <si>
    <t>average vehicles in fleet</t>
  </si>
  <si>
    <t>Other cost categories</t>
  </si>
  <si>
    <t xml:space="preserve">Cells in this sheet are to be directly linked to the forecast category expenditure sheets. </t>
  </si>
  <si>
    <t>Reconcilliation will be required to both statutory accounts and regulatory accounts for each year of historical expenditure.</t>
  </si>
  <si>
    <t>Reconcilliation will be required to the PTRM roll forward model for forecast expenditure</t>
  </si>
  <si>
    <t>Replacement expenditure</t>
  </si>
  <si>
    <t>link to table</t>
  </si>
  <si>
    <t>Connections</t>
  </si>
  <si>
    <t>Augmentation Expenditure</t>
  </si>
  <si>
    <t>IT &amp; Communications</t>
  </si>
  <si>
    <t>Motor Vehicles</t>
  </si>
  <si>
    <t>Buildings and property</t>
  </si>
  <si>
    <t>Other non-network</t>
  </si>
  <si>
    <t>SCADA &amp; Network Control</t>
  </si>
  <si>
    <t>capitalised network overheads</t>
  </si>
  <si>
    <t>capitalised corporate overheads</t>
  </si>
  <si>
    <t>Vegetation management</t>
  </si>
  <si>
    <t>Maintenance</t>
  </si>
  <si>
    <t>network overheads</t>
  </si>
  <si>
    <t>corporate overheads</t>
  </si>
  <si>
    <t>TOTAL OPEX</t>
  </si>
  <si>
    <t>actual</t>
  </si>
  <si>
    <t>As incurred (real $M 2012/13)</t>
  </si>
  <si>
    <t>Augmentation capex</t>
  </si>
  <si>
    <t>Other assets</t>
  </si>
  <si>
    <t>total augmentation capex</t>
  </si>
  <si>
    <t>substations</t>
  </si>
  <si>
    <t>transmission lines</t>
  </si>
  <si>
    <t>TOTAL  CAPEX</t>
  </si>
  <si>
    <t>Prescribed services capex (as incurred)</t>
  </si>
  <si>
    <t>Prescribed services opex by category</t>
  </si>
  <si>
    <t>Labour Direct cost break down - Maintenance</t>
  </si>
  <si>
    <t>Non-Network Expenditure - IT &amp; Communications Expenditure</t>
  </si>
  <si>
    <t>Volume/cost driver</t>
  </si>
  <si>
    <t>Explain volume/driver measure and relationship to cost</t>
  </si>
  <si>
    <t>Volume/cost driver 2 (NSP to add columns as required)</t>
  </si>
  <si>
    <t>Explanation of volume measure cost relationship</t>
  </si>
  <si>
    <t>Explain reason for difference</t>
  </si>
  <si>
    <t>total opex</t>
  </si>
  <si>
    <t>total opex for reconciliation</t>
  </si>
  <si>
    <t>total capex</t>
  </si>
  <si>
    <t>total capex for reconciliation</t>
  </si>
  <si>
    <t>Cost break down for IT &amp; Communications Expenditure</t>
  </si>
  <si>
    <t>Non-Network Expenditure - Motor Vehicle Expenditure</t>
  </si>
  <si>
    <t>Cost break down for Motor Vehicle Expenditure</t>
  </si>
  <si>
    <t>Non-Network Expenditure - Buildings &amp; Property Expenditure</t>
  </si>
  <si>
    <t>Explain reason for differnce</t>
  </si>
  <si>
    <t>Cost break down for Building and Property Expenditure</t>
  </si>
  <si>
    <t>Non-Network Expenditure - Other Expenditure</t>
  </si>
  <si>
    <t>Cost break down for Other Expenditure</t>
  </si>
  <si>
    <t>Cost break down for SCADA and Network Control Expenditure</t>
  </si>
  <si>
    <t>Internal labour costs by category</t>
  </si>
  <si>
    <t>ANNUAL TOTALS</t>
  </si>
  <si>
    <t>ANNUAL ALLOWANCES</t>
  </si>
  <si>
    <t>ANNUAL OTHER COSTS</t>
  </si>
  <si>
    <t>CLASSIFICATION LEVEL</t>
  </si>
  <si>
    <t>TOTAL LABOUR COSTS</t>
  </si>
  <si>
    <t>AVERAGE HOURLY RATE PER ASL</t>
  </si>
  <si>
    <t>AVERAGE PAID HOURS NOT WORKED</t>
  </si>
  <si>
    <t>TOTAL PAID HOURS PER ASL</t>
  </si>
  <si>
    <t>TOTAL PER ASL</t>
  </si>
  <si>
    <t>CLASSIFICATION LEVEL 1 (NSP TO NOMINATE)</t>
  </si>
  <si>
    <t>CLASSIFICATION LEVEL 2 (NSP TO NOMINATE)</t>
  </si>
  <si>
    <t>CLASSIFICATION LEVEL 3 (NSP TO NOMINATE)</t>
  </si>
  <si>
    <t>CLASSIFICATION LEVEL 4 (NSP TO NOMINATE)</t>
  </si>
  <si>
    <t>NSP TO ADD CLASSIFICATION LEVELS AS REQUIRED</t>
  </si>
  <si>
    <t>TOTAL DIRECT COSTS - ROUTINE MAINTENANCE</t>
  </si>
  <si>
    <t>TOTAL DIRECT COSTS - NON-ROUTINE MAINTENANCE</t>
  </si>
  <si>
    <t>Expenditure by work activity subcategory</t>
  </si>
  <si>
    <t>NON - ROUTINE MAINTENANCE</t>
  </si>
  <si>
    <t>OTHER</t>
  </si>
  <si>
    <t>ALL RELATED PARTY CONTRACTS</t>
  </si>
  <si>
    <t>ALL NON-RELATED PARTY CONTRACTS</t>
  </si>
  <si>
    <t>LABOUR DIRECT COST BREAK DOWN - REPLACEMENT</t>
  </si>
  <si>
    <t>CURRENT REGULATORY PERIOD</t>
  </si>
  <si>
    <t>ASSET GROUP</t>
  </si>
  <si>
    <t>Total expenditure ($000's)</t>
  </si>
  <si>
    <t>Major Contracts - related party (if any)</t>
  </si>
  <si>
    <t>Major Contracts - non-related party (if any)</t>
  </si>
  <si>
    <t>New customer connections</t>
  </si>
  <si>
    <t>4. Network information</t>
  </si>
  <si>
    <t>Table 2.3.1— Augex asset data - Substations</t>
  </si>
  <si>
    <t>Table 2.3.3— Augex data - total expenditure</t>
  </si>
  <si>
    <t>Table 2.3.4— Total Augex - internal labour costs</t>
  </si>
  <si>
    <t>Annuals stand down occurrences</t>
  </si>
  <si>
    <t>Average staffing levels (ASL)</t>
  </si>
  <si>
    <t>2008/09</t>
  </si>
  <si>
    <t>Table 2.4.1 — Connections expenditure</t>
  </si>
  <si>
    <t>Table 4.2.1 - Raw and weather corrected maximum demand at network level  (native demand)</t>
  </si>
  <si>
    <t>Table 4.2.2 - Raw and weather corrected maximum demand at network level  (delivered demand)</t>
  </si>
  <si>
    <t>Table 4.3.1 (a) - Non-coincident maximum demand by connection point</t>
  </si>
  <si>
    <t>Table 4.3.2 (a) - Non-coincident maximum demand by [specify level]</t>
  </si>
  <si>
    <t>Table 4.3.1 (b) - Coincident maximum demand by connection point</t>
  </si>
  <si>
    <t>Table 4.3.2 (b) - Coincident maximum demand by [specify level]</t>
  </si>
  <si>
    <t>Related Party Margins On Contracts $1000s</t>
  </si>
  <si>
    <t>Explain services provided under contract AND the basis of any Related Party Margins</t>
  </si>
  <si>
    <t>Labour Direct cost break down - Augmentation expenditure</t>
  </si>
  <si>
    <t>2007/08</t>
  </si>
  <si>
    <t>2006/07</t>
  </si>
  <si>
    <t>2005/06</t>
  </si>
  <si>
    <t>2004/05</t>
  </si>
  <si>
    <t xml:space="preserve">ANNUAL ORDINARY TIME HOURS COSTS </t>
  </si>
  <si>
    <t>ANNUAL OVERTIME HOURS COSTS</t>
  </si>
  <si>
    <t>ANNUAL STAND DOWN OCCURENCES</t>
  </si>
  <si>
    <t>ASLS</t>
  </si>
  <si>
    <t>Annual ordinary time hours cost</t>
  </si>
  <si>
    <t>Annual overtime hours cost</t>
  </si>
  <si>
    <t>average labour costs per ASL</t>
  </si>
  <si>
    <t>AVERAGE LABOUR COSTS PER ASL</t>
  </si>
  <si>
    <t>2.1 Cost summary and reconciliation</t>
  </si>
  <si>
    <t xml:space="preserve">REGULATORY REPORTING STATEMENT
</t>
  </si>
  <si>
    <t>Table 2.4.2 — New customer connections input and contract costs - breakdown</t>
  </si>
  <si>
    <t>Table 2.4.3— Total Connections - internal labour costs</t>
  </si>
  <si>
    <t>2.4 Connections expenditure</t>
  </si>
  <si>
    <t>2.7  Maintenance</t>
  </si>
  <si>
    <t>Table 2.7.1 — Routine and Non-Routine Maintenance direct costs - by asset/ activity type</t>
  </si>
  <si>
    <t>Table 2.7.2 — Routine Maintenance direct costs - by input type</t>
  </si>
  <si>
    <t>Table 2.7.3— Non-Routine Maintenance direct costs - by input type</t>
  </si>
  <si>
    <t>Table 2.7.4— Total Maintenance - internal labour costs</t>
  </si>
  <si>
    <t>Table 2.8.1 — Overheads - Electricity transmission</t>
  </si>
  <si>
    <t>Table 2.8.2— Total Overheads - internal labour costs</t>
  </si>
  <si>
    <t>2.8 Overheads</t>
  </si>
  <si>
    <t>2.6 Vegetation management</t>
  </si>
  <si>
    <t>2.5 Non-network expenditure</t>
  </si>
  <si>
    <t>2.3 Augex projects</t>
  </si>
  <si>
    <t>4.1 Asset age profile</t>
  </si>
  <si>
    <t>4.2 Maximum demand at network level</t>
  </si>
  <si>
    <t>4.3 Maximum demand and utilisation at spatial level</t>
  </si>
  <si>
    <t>Contents</t>
  </si>
  <si>
    <t>BY: REACTIVE CAPACITY REPLACED BY PLANT FUNCTION</t>
  </si>
  <si>
    <t>TOTAL MVAr REPLACED BY SVCs</t>
  </si>
  <si>
    <t>TOTAL MVAr REPLACED BY CAPACITORS</t>
  </si>
  <si>
    <t>TOTAL MVAr REPLACED BY OIL FILLED REACTORS</t>
  </si>
  <si>
    <t>ACSR (KM)</t>
  </si>
  <si>
    <t>2003/04</t>
  </si>
  <si>
    <t>2002/03</t>
  </si>
  <si>
    <t>2001/02</t>
  </si>
  <si>
    <t>2000/01</t>
  </si>
  <si>
    <t>1999/00</t>
  </si>
  <si>
    <t>1998/99</t>
  </si>
  <si>
    <t>1997/98</t>
  </si>
  <si>
    <t>1996/97</t>
  </si>
  <si>
    <t>1995/96</t>
  </si>
  <si>
    <t>1994/95</t>
  </si>
  <si>
    <t>1993/94</t>
  </si>
  <si>
    <t>1992/93</t>
  </si>
  <si>
    <t>1991/92</t>
  </si>
  <si>
    <t>1990/91</t>
  </si>
  <si>
    <t>1989/90</t>
  </si>
  <si>
    <t>1988/89</t>
  </si>
  <si>
    <t>1987/88</t>
  </si>
  <si>
    <t>1986/87</t>
  </si>
  <si>
    <t>1985/86</t>
  </si>
  <si>
    <t>1984/85</t>
  </si>
  <si>
    <t>1983/84</t>
  </si>
  <si>
    <t>1982/83</t>
  </si>
  <si>
    <t>1981/82</t>
  </si>
  <si>
    <t>1980/81</t>
  </si>
  <si>
    <t>1979/80</t>
  </si>
  <si>
    <t>1978/79</t>
  </si>
  <si>
    <t>1977/78</t>
  </si>
  <si>
    <t>1976/77</t>
  </si>
  <si>
    <t>1975/76</t>
  </si>
  <si>
    <t>1974/75</t>
  </si>
  <si>
    <t>1973/74</t>
  </si>
  <si>
    <t>1972/73</t>
  </si>
  <si>
    <t>1971/72</t>
  </si>
  <si>
    <t>1970/71</t>
  </si>
  <si>
    <t>1969/70</t>
  </si>
  <si>
    <t>1968/69</t>
  </si>
  <si>
    <t>1967/68</t>
  </si>
  <si>
    <t>1966/67</t>
  </si>
  <si>
    <t>1965/66</t>
  </si>
  <si>
    <t>1964/65</t>
  </si>
  <si>
    <t>1963/64</t>
  </si>
  <si>
    <t>1962/63</t>
  </si>
  <si>
    <t>1961/62</t>
  </si>
  <si>
    <t>1960/61</t>
  </si>
  <si>
    <t>1959/60</t>
  </si>
  <si>
    <t>1958/59</t>
  </si>
  <si>
    <t>1957/58</t>
  </si>
  <si>
    <t>1956/57</t>
  </si>
  <si>
    <t>1955/56</t>
  </si>
  <si>
    <t>1954/55</t>
  </si>
  <si>
    <t>1953/54</t>
  </si>
  <si>
    <t>1952/53</t>
  </si>
  <si>
    <t>1951/52</t>
  </si>
  <si>
    <t>1950/51</t>
  </si>
  <si>
    <t>1949/50</t>
  </si>
  <si>
    <t>1948/49</t>
  </si>
  <si>
    <t>1947/48</t>
  </si>
  <si>
    <t>1946/47</t>
  </si>
  <si>
    <t>1945/46</t>
  </si>
  <si>
    <t>1944/45</t>
  </si>
  <si>
    <t>1943/44</t>
  </si>
  <si>
    <t>1942/43</t>
  </si>
  <si>
    <t>1941/42</t>
  </si>
  <si>
    <t>1940/41</t>
  </si>
  <si>
    <t>1939/40</t>
  </si>
  <si>
    <t>1938/39</t>
  </si>
  <si>
    <t>1937/38</t>
  </si>
  <si>
    <t>1936/37</t>
  </si>
  <si>
    <t>1935/36</t>
  </si>
  <si>
    <t>1934/35</t>
  </si>
  <si>
    <t>1933/34</t>
  </si>
  <si>
    <t>1932/33</t>
  </si>
  <si>
    <t>1931/32</t>
  </si>
  <si>
    <t>1930/31</t>
  </si>
  <si>
    <t>1929/30</t>
  </si>
  <si>
    <t>1928/29</t>
  </si>
  <si>
    <t>1927/28</t>
  </si>
  <si>
    <t>1926/27</t>
  </si>
  <si>
    <t>1925/26</t>
  </si>
  <si>
    <t>1924/25</t>
  </si>
  <si>
    <t>1923/24</t>
  </si>
  <si>
    <t>1922/23</t>
  </si>
  <si>
    <t>1921/22</t>
  </si>
  <si>
    <t>1920/21</t>
  </si>
  <si>
    <t>1919/20</t>
  </si>
  <si>
    <t>1918/19</t>
  </si>
  <si>
    <t>1917/18</t>
  </si>
  <si>
    <t>1916/17</t>
  </si>
  <si>
    <t>1915/16</t>
  </si>
  <si>
    <t>1914/15</t>
  </si>
  <si>
    <t>1913/14</t>
  </si>
  <si>
    <t>1912/13</t>
  </si>
  <si>
    <t>1911/12</t>
  </si>
  <si>
    <t>1910/11</t>
  </si>
  <si>
    <t>ASSET FAILURES</t>
  </si>
  <si>
    <t>Table 2.3.2 — Augex asset data - Lines</t>
  </si>
  <si>
    <t>Towers/Poles (including structures, and civil works)</t>
  </si>
  <si>
    <t>Lines</t>
  </si>
  <si>
    <t>Negotiated Transmission Services Expenditure $1000s</t>
  </si>
  <si>
    <t>Total Expenditure (prescribed + negotiated transmission services) $1000s</t>
  </si>
  <si>
    <t>Prescribed Transmission Services Expenditure $1000s</t>
  </si>
  <si>
    <t>To what degree is the vegetation management zone proposed determined by legislation?</t>
  </si>
  <si>
    <t>Table 2.6.1 - Regulatory requirements</t>
  </si>
  <si>
    <t>Table 2.6.2 - Other</t>
  </si>
  <si>
    <t>Table 2.6.3 - Vegetation Management metrics</t>
  </si>
  <si>
    <t>Table 2.6.4 - Vegetation management costs by activity</t>
  </si>
  <si>
    <t>Table 2.6.5 - Other cost categories</t>
  </si>
  <si>
    <t>Table 2.6.6 - Vegetation management input and contract costs - breakdown</t>
  </si>
  <si>
    <t>Table 2.6.7 - Unplanned vegetation events</t>
  </si>
  <si>
    <t>Table 2.6.8 - Total Vegetation management - internal labour costs</t>
  </si>
  <si>
    <t>Towers/Poles added</t>
  </si>
  <si>
    <t>Towers/Poles upgraded</t>
  </si>
  <si>
    <t>2.2 Replacement expenditure</t>
  </si>
  <si>
    <t>Standard volume metrics for IT &amp; Communications Expenditure</t>
  </si>
  <si>
    <t>Embedded generators</t>
  </si>
  <si>
    <t>&lt;insert connection point name&gt;</t>
  </si>
  <si>
    <t>Number of poles; length (km); maximum voltage</t>
  </si>
  <si>
    <t>Number of steel towers; maximum voltage</t>
  </si>
  <si>
    <t>Maximum voltage; insulation type</t>
  </si>
  <si>
    <t>Number of transformers</t>
  </si>
  <si>
    <t>Number of switchbays; MVA capacity</t>
  </si>
  <si>
    <t>Number of devices (by function); or to be defined by the TNSP</t>
  </si>
  <si>
    <t>To be defined by the TNSP</t>
  </si>
  <si>
    <t xml:space="preserve">    To be defined by the TNSP</t>
  </si>
  <si>
    <t>Note: Maintenance Support + Network Monitoring &amp; Control + Asset Management Support = Network Overhead</t>
  </si>
  <si>
    <t>Total Network Monitoring &amp; Control</t>
  </si>
  <si>
    <t>TOTAL ROUTINE MAINTENANCE EXPENDITURE</t>
  </si>
  <si>
    <t>TOTAL NON-ROUTINE MAINTENANCE EXPENDITURE</t>
  </si>
  <si>
    <t>Route line length within zone</t>
  </si>
  <si>
    <t>Contractor liaison expenditure</t>
  </si>
  <si>
    <t>Other vegetation management costs not specified in sheet</t>
  </si>
  <si>
    <t>Total Corporate Overhead</t>
  </si>
  <si>
    <t xml:space="preserve">          NETWORK OVERHEAD total</t>
  </si>
  <si>
    <t>Quantity of asset group - units of measure</t>
  </si>
  <si>
    <t xml:space="preserve">   TOWER STRUCTURES</t>
  </si>
  <si>
    <t xml:space="preserve">   STEEL TOWERS &amp; CONDUCTORS</t>
  </si>
  <si>
    <t>Actual ($000s nominal)</t>
  </si>
  <si>
    <t>ACTUAL/ ESTIMATE ($000's)</t>
  </si>
  <si>
    <t>Table 2.2.1— Expenditure and replacement volumes by asset category</t>
  </si>
  <si>
    <t>Table 2.2.2 — Input costs by asset groups</t>
  </si>
  <si>
    <t>Table 2.2.3 — Total replacement internal labour costs</t>
  </si>
  <si>
    <t>Table 2.2.4 — Replacement expenditure by asset group</t>
  </si>
  <si>
    <t>Table 4.1.1 — Asset age profile</t>
  </si>
  <si>
    <t>Non material projects</t>
  </si>
  <si>
    <t>Annual stand down occurrences</t>
  </si>
  <si>
    <t>Labour Direct cost break down - Overheads</t>
  </si>
  <si>
    <t xml:space="preserve">   SUBSTATION SWITCHBAYS (including reactive plant)</t>
  </si>
  <si>
    <t>Years incurred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</si>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</sst>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"/>
    <numFmt numFmtId="166" formatCode="_-&quot;$&quot;* #,##0_-;\-&quot;$&quot;* #,##0_-;_-&quot;$&quot;* &quot;-&quot;??_-;_-@_-"/>
    <numFmt numFmtId="167" formatCode="d/mm/yyyy;@"/>
    <numFmt numFmtId="168" formatCode="[$-409]h:mm:ss\ AM/PM;@"/>
    <numFmt numFmtId="169" formatCode="_-* #,##0.00_-;[Red]\(#,##0.00\)_-;_-* &quot;-&quot;??_-;_-@_-"/>
    <numFmt numFmtId="170" formatCode="_(* #,##0_);_(* \(#,##0\);_(* &quot;-&quot;_);_(@_)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&quot;$&quot;#,##0"/>
  </numFmts>
  <fonts count="10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8"/>
      <color indexed="9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6"/>
      <color indexed="51"/>
      <name val="Arial Black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4"/>
      <color indexed="9"/>
      <name val="Arial"/>
      <family val="2"/>
    </font>
    <font>
      <sz val="20"/>
      <color indexed="9"/>
      <name val="Arial Black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b/>
      <i/>
      <sz val="14"/>
      <name val="Arial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Arial"/>
      <family val="2"/>
    </font>
    <font>
      <sz val="10"/>
      <color indexed="10"/>
      <name val="Arial"/>
      <family val="2"/>
    </font>
    <font>
      <sz val="16"/>
      <name val="Arial Black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9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MS Sans Serif"/>
      <family val="2"/>
    </font>
    <font>
      <sz val="10"/>
      <color theme="0"/>
      <name val="Arial"/>
      <family val="2"/>
    </font>
    <font>
      <b/>
      <sz val="16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sz val="2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4"/>
      <name val="Arial"/>
      <family val="2"/>
    </font>
    <font>
      <b/>
      <sz val="18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8"/>
      <name val="Calibri"/>
      <family val="2"/>
      <scheme val="minor"/>
    </font>
    <font>
      <sz val="10"/>
      <color rgb="FFFF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3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3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3"/>
      </left>
      <right style="medium">
        <color indexed="63"/>
      </right>
      <top style="medium">
        <color auto="1"/>
      </top>
      <bottom style="medium">
        <color indexed="63"/>
      </bottom>
      <diagonal/>
    </border>
    <border>
      <left/>
      <right/>
      <top style="medium">
        <color auto="1"/>
      </top>
      <bottom style="medium">
        <color indexed="63"/>
      </bottom>
      <diagonal/>
    </border>
    <border>
      <left/>
      <right style="medium">
        <color indexed="63"/>
      </right>
      <top style="medium">
        <color auto="1"/>
      </top>
      <bottom style="medium">
        <color indexed="63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3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/>
      <right style="medium">
        <color auto="1"/>
      </right>
      <top style="medium">
        <color indexed="63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auto="1"/>
      </right>
      <top style="medium">
        <color auto="1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auto="1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3"/>
      </left>
      <right style="thin">
        <color indexed="63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3"/>
      </left>
      <right style="medium">
        <color auto="1"/>
      </right>
      <top style="medium">
        <color auto="1"/>
      </top>
      <bottom style="medium">
        <color indexed="63"/>
      </bottom>
      <diagonal/>
    </border>
    <border>
      <left/>
      <right style="thin">
        <color auto="1"/>
      </right>
      <top style="medium">
        <color auto="1"/>
      </top>
      <bottom style="medium">
        <color indexed="63"/>
      </bottom>
      <diagonal/>
    </border>
    <border>
      <left/>
      <right/>
      <top style="medium">
        <color auto="1"/>
      </top>
      <bottom style="medium">
        <color indexed="63"/>
      </bottom>
      <diagonal/>
    </border>
    <border>
      <left/>
      <right style="medium">
        <color indexed="63"/>
      </right>
      <top style="medium">
        <color auto="1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indexed="6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3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auto="1"/>
      </top>
      <bottom style="medium">
        <color auto="1"/>
      </bottom>
      <diagonal/>
    </border>
    <border>
      <left/>
      <right style="thin">
        <color indexed="63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32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 applyFill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 applyFill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9" fontId="35" fillId="0" borderId="0"/>
    <xf numFmtId="169" fontId="35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0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7" fillId="2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0" borderId="0" applyNumberFormat="0" applyBorder="0" applyAlignment="0" applyProtection="0"/>
    <xf numFmtId="0" fontId="37" fillId="23" borderId="0" applyNumberFormat="0" applyBorder="0" applyAlignment="0" applyProtection="0"/>
    <xf numFmtId="0" fontId="37" fillId="17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6" fillId="24" borderId="0" applyNumberFormat="0" applyBorder="0" applyAlignment="0" applyProtection="0"/>
    <xf numFmtId="0" fontId="36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0"/>
    <xf numFmtId="42" fontId="39" fillId="0" borderId="0" applyFont="0" applyFill="0" applyBorder="0" applyAlignment="0" applyProtection="0"/>
    <xf numFmtId="0" fontId="40" fillId="36" borderId="0" applyNumberFormat="0" applyBorder="0" applyAlignment="0" applyProtection="0"/>
    <xf numFmtId="0" fontId="41" fillId="0" borderId="0" applyNumberFormat="0" applyFill="0" applyBorder="0" applyAlignment="0"/>
    <xf numFmtId="170" fontId="4" fillId="10" borderId="0" applyNumberFormat="0" applyFont="0" applyBorder="0" applyAlignment="0">
      <alignment horizontal="right"/>
    </xf>
    <xf numFmtId="170" fontId="4" fillId="10" borderId="0" applyNumberFormat="0" applyFont="0" applyBorder="0" applyAlignment="0">
      <alignment horizontal="right"/>
    </xf>
    <xf numFmtId="0" fontId="42" fillId="0" borderId="0" applyNumberFormat="0" applyFill="0" applyBorder="0" applyAlignment="0">
      <protection locked="0"/>
    </xf>
    <xf numFmtId="0" fontId="43" fillId="16" borderId="16" applyNumberFormat="0" applyAlignment="0" applyProtection="0"/>
    <xf numFmtId="0" fontId="44" fillId="37" borderId="17" applyNumberFormat="0" applyAlignment="0" applyProtection="0"/>
    <xf numFmtId="41" fontId="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173" fontId="3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0" fontId="49" fillId="0" borderId="0"/>
    <xf numFmtId="0" fontId="50" fillId="0" borderId="0"/>
    <xf numFmtId="0" fontId="26" fillId="15" borderId="0" applyNumberFormat="0" applyBorder="0" applyAlignment="0" applyProtection="0"/>
    <xf numFmtId="0" fontId="51" fillId="0" borderId="18" applyNumberFormat="0" applyFill="0" applyAlignment="0" applyProtection="0"/>
    <xf numFmtId="0" fontId="9" fillId="0" borderId="0" applyFill="0" applyBorder="0">
      <alignment vertical="center"/>
    </xf>
    <xf numFmtId="0" fontId="52" fillId="0" borderId="19" applyNumberFormat="0" applyFill="0" applyAlignment="0" applyProtection="0"/>
    <xf numFmtId="0" fontId="53" fillId="0" borderId="0" applyFill="0" applyBorder="0">
      <alignment vertical="center"/>
    </xf>
    <xf numFmtId="0" fontId="54" fillId="0" borderId="20" applyNumberFormat="0" applyFill="0" applyAlignment="0" applyProtection="0"/>
    <xf numFmtId="0" fontId="55" fillId="0" borderId="0" applyFill="0" applyBorder="0">
      <alignment vertical="center"/>
    </xf>
    <xf numFmtId="0" fontId="54" fillId="0" borderId="0" applyNumberFormat="0" applyFill="0" applyBorder="0" applyAlignment="0" applyProtection="0"/>
    <xf numFmtId="0" fontId="35" fillId="0" borderId="0" applyFill="0" applyBorder="0">
      <alignment vertical="center"/>
    </xf>
    <xf numFmtId="175" fontId="56" fillId="0" borderId="0"/>
    <xf numFmtId="0" fontId="57" fillId="0" borderId="0" applyFill="0" applyBorder="0">
      <alignment horizontal="center" vertical="center"/>
      <protection locked="0"/>
    </xf>
    <xf numFmtId="0" fontId="58" fillId="0" borderId="0" applyFill="0" applyBorder="0">
      <alignment horizontal="left" vertical="center"/>
      <protection locked="0"/>
    </xf>
    <xf numFmtId="0" fontId="59" fillId="17" borderId="16" applyNumberFormat="0" applyAlignment="0" applyProtection="0"/>
    <xf numFmtId="170" fontId="4" fillId="41" borderId="0" applyFont="0" applyBorder="0" applyAlignment="0">
      <alignment horizontal="right"/>
      <protection locked="0"/>
    </xf>
    <xf numFmtId="170" fontId="4" fillId="41" borderId="0" applyFont="0" applyBorder="0" applyAlignment="0">
      <alignment horizontal="right"/>
      <protection locked="0"/>
    </xf>
    <xf numFmtId="170" fontId="4" fillId="42" borderId="0" applyFont="0" applyBorder="0">
      <alignment horizontal="right"/>
      <protection locked="0"/>
    </xf>
    <xf numFmtId="0" fontId="35" fillId="10" borderId="0"/>
    <xf numFmtId="0" fontId="60" fillId="0" borderId="21" applyNumberFormat="0" applyFill="0" applyAlignment="0" applyProtection="0"/>
    <xf numFmtId="176" fontId="61" fillId="0" borderId="0"/>
    <xf numFmtId="0" fontId="12" fillId="0" borderId="0" applyFill="0" applyBorder="0">
      <alignment horizontal="left" vertical="center"/>
    </xf>
    <xf numFmtId="0" fontId="62" fillId="21" borderId="0" applyNumberFormat="0" applyBorder="0" applyAlignment="0" applyProtection="0"/>
    <xf numFmtId="177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36" fillId="0" borderId="0"/>
    <xf numFmtId="0" fontId="39" fillId="0" borderId="0"/>
    <xf numFmtId="0" fontId="4" fillId="0" borderId="0" applyFill="0"/>
    <xf numFmtId="0" fontId="2" fillId="0" borderId="0"/>
    <xf numFmtId="0" fontId="4" fillId="0" borderId="0"/>
    <xf numFmtId="0" fontId="4" fillId="18" borderId="22" applyNumberFormat="0" applyFont="0" applyAlignment="0" applyProtection="0"/>
    <xf numFmtId="0" fontId="64" fillId="16" borderId="23" applyNumberFormat="0" applyAlignment="0" applyProtection="0"/>
    <xf numFmtId="178" fontId="4" fillId="0" borderId="0" applyFill="0" applyBorder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175" fontId="65" fillId="0" borderId="0"/>
    <xf numFmtId="0" fontId="55" fillId="0" borderId="0" applyFill="0" applyBorder="0">
      <alignment vertical="center"/>
    </xf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179" fontId="66" fillId="0" borderId="10"/>
    <xf numFmtId="0" fontId="67" fillId="0" borderId="5">
      <alignment horizontal="center"/>
    </xf>
    <xf numFmtId="3" fontId="45" fillId="0" borderId="0" applyFont="0" applyFill="0" applyBorder="0" applyAlignment="0" applyProtection="0"/>
    <xf numFmtId="0" fontId="45" fillId="43" borderId="0" applyNumberFormat="0" applyFont="0" applyBorder="0" applyAlignment="0" applyProtection="0"/>
    <xf numFmtId="180" fontId="4" fillId="0" borderId="0"/>
    <xf numFmtId="181" fontId="35" fillId="0" borderId="0" applyFill="0" applyBorder="0">
      <alignment horizontal="right" vertical="center"/>
    </xf>
    <xf numFmtId="182" fontId="35" fillId="0" borderId="0" applyFill="0" applyBorder="0">
      <alignment horizontal="right" vertical="center"/>
    </xf>
    <xf numFmtId="183" fontId="35" fillId="0" borderId="0" applyFill="0" applyBorder="0">
      <alignment horizontal="right" vertical="center"/>
    </xf>
    <xf numFmtId="0" fontId="4" fillId="18" borderId="0" applyNumberFormat="0" applyFont="0" applyBorder="0" applyAlignment="0" applyProtection="0"/>
    <xf numFmtId="0" fontId="4" fillId="16" borderId="0" applyNumberFormat="0" applyFont="0" applyBorder="0" applyAlignment="0" applyProtection="0"/>
    <xf numFmtId="0" fontId="4" fillId="20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20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68" fillId="0" borderId="0" applyNumberFormat="0" applyFill="0" applyBorder="0" applyAlignment="0" applyProtection="0"/>
    <xf numFmtId="0" fontId="4" fillId="0" borderId="0"/>
    <xf numFmtId="0" fontId="12" fillId="0" borderId="0"/>
    <xf numFmtId="0" fontId="22" fillId="0" borderId="0"/>
    <xf numFmtId="15" fontId="4" fillId="0" borderId="0"/>
    <xf numFmtId="10" fontId="4" fillId="0" borderId="0"/>
    <xf numFmtId="0" fontId="69" fillId="9" borderId="12" applyBorder="0" applyProtection="0">
      <alignment horizontal="centerContinuous" vertical="center"/>
    </xf>
    <xf numFmtId="0" fontId="70" fillId="0" borderId="0" applyBorder="0" applyProtection="0">
      <alignment vertical="center"/>
    </xf>
    <xf numFmtId="0" fontId="71" fillId="0" borderId="0">
      <alignment horizontal="left"/>
    </xf>
    <xf numFmtId="0" fontId="71" fillId="0" borderId="11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72" fillId="0" borderId="0"/>
    <xf numFmtId="0" fontId="73" fillId="0" borderId="0"/>
    <xf numFmtId="0" fontId="73" fillId="0" borderId="0"/>
    <xf numFmtId="0" fontId="72" fillId="0" borderId="0"/>
    <xf numFmtId="176" fontId="74" fillId="0" borderId="0"/>
    <xf numFmtId="0" fontId="68" fillId="0" borderId="0" applyNumberFormat="0" applyFill="0" applyBorder="0" applyAlignment="0" applyProtection="0"/>
    <xf numFmtId="0" fontId="75" fillId="0" borderId="0" applyFill="0" applyBorder="0">
      <alignment horizontal="left" vertical="center"/>
      <protection locked="0"/>
    </xf>
    <xf numFmtId="0" fontId="72" fillId="0" borderId="0"/>
    <xf numFmtId="0" fontId="76" fillId="0" borderId="0" applyFill="0" applyBorder="0">
      <alignment horizontal="left" vertical="center"/>
      <protection locked="0"/>
    </xf>
    <xf numFmtId="0" fontId="47" fillId="0" borderId="24" applyNumberFormat="0" applyFill="0" applyAlignment="0" applyProtection="0"/>
    <xf numFmtId="0" fontId="77" fillId="0" borderId="0" applyNumberFormat="0" applyFill="0" applyBorder="0" applyAlignment="0" applyProtection="0"/>
    <xf numFmtId="184" fontId="4" fillId="0" borderId="12" applyBorder="0" applyProtection="0">
      <alignment horizontal="right"/>
    </xf>
    <xf numFmtId="0" fontId="4" fillId="0" borderId="0"/>
    <xf numFmtId="0" fontId="4" fillId="0" borderId="0"/>
    <xf numFmtId="0" fontId="4" fillId="0" borderId="0" applyFill="0"/>
    <xf numFmtId="0" fontId="64" fillId="16" borderId="48" applyNumberFormat="0" applyAlignment="0" applyProtection="0"/>
    <xf numFmtId="0" fontId="47" fillId="0" borderId="49" applyNumberFormat="0" applyFill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54" fillId="0" borderId="20" applyNumberFormat="0" applyFill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64" fillId="16" borderId="54" applyNumberFormat="0" applyAlignment="0" applyProtection="0"/>
    <xf numFmtId="0" fontId="64" fillId="16" borderId="54" applyNumberFormat="0" applyAlignment="0" applyProtection="0"/>
    <xf numFmtId="0" fontId="64" fillId="16" borderId="54" applyNumberFormat="0" applyAlignment="0" applyProtection="0"/>
    <xf numFmtId="0" fontId="64" fillId="16" borderId="54" applyNumberFormat="0" applyAlignment="0" applyProtection="0"/>
    <xf numFmtId="0" fontId="64" fillId="16" borderId="54" applyNumberFormat="0" applyAlignment="0" applyProtection="0"/>
    <xf numFmtId="0" fontId="69" fillId="9" borderId="26" applyBorder="0" applyProtection="0">
      <alignment horizontal="centerContinuous" vertical="center"/>
    </xf>
    <xf numFmtId="0" fontId="47" fillId="0" borderId="55" applyNumberFormat="0" applyFill="0" applyAlignment="0" applyProtection="0"/>
    <xf numFmtId="0" fontId="47" fillId="0" borderId="55" applyNumberFormat="0" applyFill="0" applyAlignment="0" applyProtection="0"/>
    <xf numFmtId="0" fontId="47" fillId="0" borderId="55" applyNumberFormat="0" applyFill="0" applyAlignment="0" applyProtection="0"/>
    <xf numFmtId="0" fontId="47" fillId="0" borderId="55" applyNumberFormat="0" applyFill="0" applyAlignment="0" applyProtection="0"/>
    <xf numFmtId="0" fontId="47" fillId="0" borderId="55" applyNumberFormat="0" applyFill="0" applyAlignment="0" applyProtection="0"/>
    <xf numFmtId="184" fontId="4" fillId="0" borderId="26" applyBorder="0" applyProtection="0">
      <alignment horizontal="right"/>
    </xf>
    <xf numFmtId="44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43" fillId="16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59" fillId="17" borderId="52" applyNumberForma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4" fillId="18" borderId="53" applyNumberFormat="0" applyFon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64" fillId="16" borderId="110" applyNumberFormat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0" fontId="47" fillId="0" borderId="111" applyNumberFormat="0" applyFill="0" applyAlignment="0" applyProtection="0"/>
    <xf numFmtId="170" fontId="4" fillId="46" borderId="0" applyFont="0" applyBorder="0" applyAlignment="0">
      <alignment horizontal="right"/>
      <protection locked="0"/>
    </xf>
    <xf numFmtId="170" fontId="4" fillId="46" borderId="0" applyFont="0" applyBorder="0" applyAlignment="0">
      <alignment horizontal="right"/>
      <protection locked="0"/>
    </xf>
    <xf numFmtId="170" fontId="4" fillId="42" borderId="0" applyFont="0" applyBorder="0">
      <alignment horizontal="right"/>
      <protection locked="0"/>
    </xf>
    <xf numFmtId="170" fontId="4" fillId="42" borderId="0" applyFont="0" applyBorder="0">
      <alignment horizontal="right"/>
      <protection locked="0"/>
    </xf>
    <xf numFmtId="170" fontId="4" fillId="42" borderId="0" applyFont="0" applyBorder="0">
      <alignment horizontal="right"/>
      <protection locked="0"/>
    </xf>
    <xf numFmtId="43" fontId="2" fillId="0" borderId="0" applyFont="0" applyFill="0" applyBorder="0" applyAlignment="0" applyProtection="0"/>
  </cellStyleXfs>
  <cellXfs count="1270">
    <xf numFmtId="0" fontId="0" fillId="0" borderId="0" xfId="0"/>
    <xf numFmtId="0" fontId="0" fillId="5" borderId="0" xfId="0" applyFill="1"/>
    <xf numFmtId="0" fontId="0" fillId="5" borderId="0" xfId="0" applyFill="1" applyAlignment="1">
      <alignment wrapText="1"/>
    </xf>
    <xf numFmtId="0" fontId="9" fillId="2" borderId="0" xfId="0" applyFont="1" applyFill="1" applyBorder="1" applyAlignment="1">
      <alignment vertical="center"/>
    </xf>
    <xf numFmtId="0" fontId="0" fillId="5" borderId="3" xfId="0" applyFill="1" applyBorder="1"/>
    <xf numFmtId="0" fontId="0" fillId="5" borderId="0" xfId="0" applyFill="1" applyBorder="1"/>
    <xf numFmtId="0" fontId="5" fillId="9" borderId="0" xfId="1" applyFont="1" applyFill="1" applyAlignment="1">
      <alignment vertical="center"/>
    </xf>
    <xf numFmtId="0" fontId="6" fillId="8" borderId="0" xfId="2" applyFont="1" applyFill="1" applyBorder="1" applyAlignment="1">
      <alignment vertical="center"/>
    </xf>
    <xf numFmtId="0" fontId="4" fillId="5" borderId="0" xfId="3" applyFill="1"/>
    <xf numFmtId="0" fontId="12" fillId="5" borderId="0" xfId="7" applyFont="1" applyFill="1" applyBorder="1"/>
    <xf numFmtId="0" fontId="20" fillId="8" borderId="0" xfId="1" applyFont="1" applyFill="1" applyBorder="1" applyAlignment="1">
      <alignment vertical="center"/>
    </xf>
    <xf numFmtId="0" fontId="4" fillId="8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0" fillId="0" borderId="0" xfId="1" applyFont="1" applyFill="1" applyBorder="1" applyAlignment="1">
      <alignment vertical="center"/>
    </xf>
    <xf numFmtId="0" fontId="0" fillId="5" borderId="0" xfId="0" applyFill="1" applyAlignment="1"/>
    <xf numFmtId="0" fontId="1" fillId="5" borderId="0" xfId="0" applyFont="1" applyFill="1"/>
    <xf numFmtId="0" fontId="4" fillId="0" borderId="0" xfId="2"/>
    <xf numFmtId="0" fontId="4" fillId="0" borderId="0" xfId="2" applyFill="1"/>
    <xf numFmtId="0" fontId="9" fillId="0" borderId="0" xfId="11" applyFont="1" applyFill="1" applyAlignment="1">
      <alignment vertical="center" wrapText="1"/>
    </xf>
    <xf numFmtId="0" fontId="4" fillId="0" borderId="0" xfId="11"/>
    <xf numFmtId="0" fontId="4" fillId="0" borderId="0" xfId="11" applyBorder="1"/>
    <xf numFmtId="0" fontId="4" fillId="0" borderId="0" xfId="3" applyFill="1" applyBorder="1"/>
    <xf numFmtId="0" fontId="4" fillId="0" borderId="0" xfId="11" applyFont="1" applyAlignment="1">
      <alignment vertical="center" wrapText="1"/>
    </xf>
    <xf numFmtId="0" fontId="12" fillId="0" borderId="0" xfId="11" applyFont="1" applyAlignment="1">
      <alignment vertical="center"/>
    </xf>
    <xf numFmtId="0" fontId="30" fillId="0" borderId="0" xfId="11" applyFont="1" applyAlignment="1">
      <alignment vertical="center"/>
    </xf>
    <xf numFmtId="0" fontId="18" fillId="0" borderId="0" xfId="11" applyFont="1" applyFill="1" applyBorder="1" applyAlignment="1">
      <alignment vertical="center" wrapText="1"/>
    </xf>
    <xf numFmtId="10" fontId="18" fillId="0" borderId="0" xfId="11" applyNumberFormat="1" applyFont="1" applyFill="1" applyBorder="1" applyAlignment="1">
      <alignment vertical="center" wrapText="1"/>
    </xf>
    <xf numFmtId="0" fontId="4" fillId="0" borderId="0" xfId="11" applyAlignment="1">
      <alignment vertical="center" wrapText="1"/>
    </xf>
    <xf numFmtId="0" fontId="4" fillId="0" borderId="0" xfId="11" applyFont="1" applyBorder="1" applyAlignment="1">
      <alignment vertical="center" wrapText="1"/>
    </xf>
    <xf numFmtId="10" fontId="4" fillId="0" borderId="0" xfId="11" applyNumberFormat="1" applyFont="1" applyAlignment="1">
      <alignment vertical="center" wrapText="1"/>
    </xf>
    <xf numFmtId="0" fontId="4" fillId="5" borderId="0" xfId="7" applyFill="1"/>
    <xf numFmtId="0" fontId="4" fillId="5" borderId="0" xfId="7" applyFont="1" applyFill="1" applyAlignment="1">
      <alignment horizontal="right" vertical="center"/>
    </xf>
    <xf numFmtId="0" fontId="12" fillId="5" borderId="0" xfId="7" applyFont="1" applyFill="1"/>
    <xf numFmtId="0" fontId="5" fillId="9" borderId="0" xfId="156" applyFont="1" applyFill="1"/>
    <xf numFmtId="0" fontId="5" fillId="9" borderId="0" xfId="156" applyFont="1" applyFill="1" applyAlignment="1">
      <alignment horizontal="left"/>
    </xf>
    <xf numFmtId="0" fontId="18" fillId="9" borderId="0" xfId="156" applyFont="1" applyFill="1"/>
    <xf numFmtId="0" fontId="7" fillId="9" borderId="0" xfId="156" applyFont="1" applyFill="1"/>
    <xf numFmtId="0" fontId="20" fillId="8" borderId="0" xfId="156" applyFont="1" applyFill="1" applyBorder="1" applyAlignment="1">
      <alignment vertical="center"/>
    </xf>
    <xf numFmtId="0" fontId="20" fillId="8" borderId="0" xfId="156" applyFont="1" applyFill="1" applyBorder="1" applyAlignment="1">
      <alignment horizontal="left" vertical="center"/>
    </xf>
    <xf numFmtId="0" fontId="21" fillId="8" borderId="0" xfId="156" applyFont="1" applyFill="1" applyBorder="1" applyAlignment="1">
      <alignment vertical="center"/>
    </xf>
    <xf numFmtId="0" fontId="0" fillId="0" borderId="0" xfId="0" applyBorder="1"/>
    <xf numFmtId="0" fontId="4" fillId="0" borderId="0" xfId="156" applyFont="1"/>
    <xf numFmtId="0" fontId="4" fillId="0" borderId="0" xfId="3" applyFont="1"/>
    <xf numFmtId="0" fontId="4" fillId="0" borderId="0" xfId="11" applyFont="1" applyFill="1" applyAlignment="1">
      <alignment vertical="center" wrapText="1"/>
    </xf>
    <xf numFmtId="0" fontId="4" fillId="0" borderId="0" xfId="2" applyFill="1" applyAlignment="1">
      <alignment horizontal="right"/>
    </xf>
    <xf numFmtId="0" fontId="4" fillId="0" borderId="0" xfId="156"/>
    <xf numFmtId="0" fontId="1" fillId="5" borderId="0" xfId="0" applyFont="1" applyFill="1" applyAlignment="1">
      <alignment horizontal="left"/>
    </xf>
    <xf numFmtId="0" fontId="0" fillId="0" borderId="0" xfId="0" applyFont="1"/>
    <xf numFmtId="0" fontId="85" fillId="5" borderId="0" xfId="0" applyFont="1" applyFill="1"/>
    <xf numFmtId="0" fontId="4" fillId="0" borderId="0" xfId="11" applyAlignment="1"/>
    <xf numFmtId="0" fontId="4" fillId="0" borderId="0" xfId="2" applyAlignment="1"/>
    <xf numFmtId="0" fontId="2" fillId="0" borderId="0" xfId="10" applyAlignment="1"/>
    <xf numFmtId="0" fontId="4" fillId="0" borderId="0" xfId="1" applyFont="1" applyFill="1" applyAlignment="1"/>
    <xf numFmtId="0" fontId="1" fillId="12" borderId="39" xfId="10" applyFont="1" applyFill="1" applyBorder="1" applyAlignment="1">
      <alignment vertical="top" wrapText="1"/>
    </xf>
    <xf numFmtId="0" fontId="1" fillId="0" borderId="0" xfId="10" applyFont="1" applyFill="1" applyBorder="1" applyAlignment="1">
      <alignment wrapText="1"/>
    </xf>
    <xf numFmtId="0" fontId="0" fillId="5" borderId="25" xfId="0" applyFill="1" applyBorder="1"/>
    <xf numFmtId="0" fontId="34" fillId="0" borderId="31" xfId="7" applyFont="1" applyFill="1" applyBorder="1" applyAlignment="1">
      <alignment horizontal="right" vertical="center" wrapText="1"/>
    </xf>
    <xf numFmtId="0" fontId="5" fillId="0" borderId="0" xfId="156" applyFont="1" applyFill="1" applyAlignment="1">
      <alignment horizontal="left"/>
    </xf>
    <xf numFmtId="0" fontId="18" fillId="0" borderId="0" xfId="156" applyFont="1" applyFill="1"/>
    <xf numFmtId="0" fontId="4" fillId="0" borderId="0" xfId="11" applyFill="1"/>
    <xf numFmtId="0" fontId="4" fillId="0" borderId="0" xfId="11" applyFill="1" applyAlignment="1">
      <alignment horizontal="right"/>
    </xf>
    <xf numFmtId="0" fontId="13" fillId="0" borderId="4" xfId="156" applyFont="1" applyFill="1" applyBorder="1" applyAlignment="1">
      <alignment horizontal="right" vertical="center" indent="2"/>
    </xf>
    <xf numFmtId="0" fontId="4" fillId="0" borderId="0" xfId="11" applyFill="1" applyAlignment="1">
      <alignment horizontal="right" vertical="center" wrapText="1"/>
    </xf>
    <xf numFmtId="0" fontId="4" fillId="0" borderId="0" xfId="2" applyFill="1" applyBorder="1"/>
    <xf numFmtId="0" fontId="13" fillId="5" borderId="0" xfId="156" applyFont="1" applyFill="1" applyBorder="1" applyAlignment="1">
      <alignment vertical="center"/>
    </xf>
    <xf numFmtId="0" fontId="22" fillId="5" borderId="0" xfId="156" applyFont="1" applyFill="1" applyBorder="1" applyAlignment="1">
      <alignment vertical="center"/>
    </xf>
    <xf numFmtId="0" fontId="4" fillId="0" borderId="0" xfId="156" applyBorder="1"/>
    <xf numFmtId="0" fontId="4" fillId="0" borderId="4" xfId="11" applyBorder="1"/>
    <xf numFmtId="0" fontId="4" fillId="0" borderId="0" xfId="156" applyFont="1" applyFill="1" applyBorder="1" applyAlignment="1">
      <alignment horizontal="right" vertical="center"/>
    </xf>
    <xf numFmtId="0" fontId="4" fillId="0" borderId="0" xfId="156" quotePrefix="1" applyFill="1" applyBorder="1"/>
    <xf numFmtId="166" fontId="9" fillId="5" borderId="0" xfId="78" applyNumberFormat="1" applyFont="1" applyFill="1" applyBorder="1" applyAlignment="1">
      <alignment horizontal="left" vertical="center" indent="1"/>
    </xf>
    <xf numFmtId="166" fontId="9" fillId="0" borderId="0" xfId="78" applyNumberFormat="1" applyFont="1" applyFill="1" applyBorder="1" applyAlignment="1">
      <alignment horizontal="left" vertical="center" indent="1"/>
    </xf>
    <xf numFmtId="0" fontId="22" fillId="0" borderId="0" xfId="156" applyFont="1"/>
    <xf numFmtId="0" fontId="1" fillId="5" borderId="51" xfId="9" applyFont="1" applyFill="1" applyBorder="1" applyAlignment="1">
      <alignment horizontal="center" vertical="center"/>
    </xf>
    <xf numFmtId="0" fontId="0" fillId="5" borderId="0" xfId="0" applyFont="1" applyFill="1" applyAlignment="1"/>
    <xf numFmtId="0" fontId="4" fillId="5" borderId="31" xfId="0" applyFont="1" applyFill="1" applyBorder="1"/>
    <xf numFmtId="0" fontId="0" fillId="5" borderId="31" xfId="0" applyFill="1" applyBorder="1"/>
    <xf numFmtId="0" fontId="0" fillId="5" borderId="32" xfId="0" applyFill="1" applyBorder="1"/>
    <xf numFmtId="0" fontId="4" fillId="5" borderId="3" xfId="0" applyFont="1" applyFill="1" applyBorder="1"/>
    <xf numFmtId="0" fontId="4" fillId="5" borderId="0" xfId="0" applyFont="1" applyFill="1" applyBorder="1"/>
    <xf numFmtId="0" fontId="1" fillId="0" borderId="0" xfId="0" applyFont="1" applyBorder="1"/>
    <xf numFmtId="0" fontId="5" fillId="9" borderId="0" xfId="1" applyFont="1" applyFill="1" applyAlignment="1">
      <alignment horizontal="left" vertical="center" wrapText="1"/>
    </xf>
    <xf numFmtId="0" fontId="0" fillId="5" borderId="0" xfId="0" applyFont="1" applyFill="1" applyAlignment="1">
      <alignment horizontal="left"/>
    </xf>
    <xf numFmtId="0" fontId="2" fillId="12" borderId="63" xfId="10" applyFill="1" applyBorder="1" applyAlignment="1">
      <alignment vertical="top" wrapText="1"/>
    </xf>
    <xf numFmtId="0" fontId="0" fillId="12" borderId="63" xfId="10" applyFont="1" applyFill="1" applyBorder="1" applyAlignment="1">
      <alignment vertical="top" wrapText="1"/>
    </xf>
    <xf numFmtId="0" fontId="2" fillId="12" borderId="59" xfId="10" applyFill="1" applyBorder="1" applyAlignment="1">
      <alignment vertical="top" wrapText="1"/>
    </xf>
    <xf numFmtId="0" fontId="34" fillId="0" borderId="63" xfId="7" applyFont="1" applyFill="1" applyBorder="1" applyAlignment="1">
      <alignment horizontal="right" vertical="center" wrapText="1"/>
    </xf>
    <xf numFmtId="0" fontId="22" fillId="0" borderId="66" xfId="156" applyFont="1" applyBorder="1"/>
    <xf numFmtId="0" fontId="4" fillId="0" borderId="66" xfId="156" applyFont="1" applyBorder="1"/>
    <xf numFmtId="0" fontId="9" fillId="0" borderId="0" xfId="156" applyFont="1" applyBorder="1" applyAlignment="1">
      <alignment horizontal="center"/>
    </xf>
    <xf numFmtId="0" fontId="9" fillId="5" borderId="0" xfId="3" applyFont="1" applyFill="1" applyBorder="1" applyAlignment="1">
      <alignment horizontal="left" vertical="center" wrapText="1"/>
    </xf>
    <xf numFmtId="0" fontId="4" fillId="0" borderId="29" xfId="3" applyFont="1" applyBorder="1" applyAlignment="1">
      <alignment horizontal="center" vertical="center"/>
    </xf>
    <xf numFmtId="0" fontId="4" fillId="0" borderId="0" xfId="3" applyBorder="1" applyAlignment="1"/>
    <xf numFmtId="0" fontId="4" fillId="0" borderId="0" xfId="156" applyFont="1" applyFill="1" applyBorder="1"/>
    <xf numFmtId="0" fontId="22" fillId="0" borderId="0" xfId="156" applyFont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25" fillId="0" borderId="0" xfId="156" applyFont="1" applyFill="1" applyBorder="1" applyAlignment="1">
      <alignment horizontal="center" vertical="center"/>
    </xf>
    <xf numFmtId="0" fontId="22" fillId="5" borderId="1" xfId="3" applyFont="1" applyFill="1" applyBorder="1" applyAlignment="1">
      <alignment horizontal="center"/>
    </xf>
    <xf numFmtId="0" fontId="4" fillId="0" borderId="0" xfId="156" applyFont="1" applyFill="1" applyBorder="1" applyAlignment="1">
      <alignment horizontal="center" wrapText="1"/>
    </xf>
    <xf numFmtId="0" fontId="9" fillId="5" borderId="61" xfId="3" applyFont="1" applyFill="1" applyBorder="1"/>
    <xf numFmtId="0" fontId="4" fillId="0" borderId="1" xfId="156" applyFont="1" applyBorder="1" applyAlignment="1">
      <alignment horizontal="left" indent="1"/>
    </xf>
    <xf numFmtId="0" fontId="4" fillId="0" borderId="0" xfId="156" applyFont="1" applyFill="1" applyBorder="1" applyAlignment="1">
      <alignment horizontal="right" vertical="center" indent="1"/>
    </xf>
    <xf numFmtId="0" fontId="4" fillId="0" borderId="2" xfId="156" applyFont="1" applyBorder="1" applyAlignment="1">
      <alignment horizontal="left" indent="1"/>
    </xf>
    <xf numFmtId="0" fontId="9" fillId="0" borderId="6" xfId="156" applyFont="1" applyBorder="1" applyAlignment="1">
      <alignment horizontal="left" indent="1"/>
    </xf>
    <xf numFmtId="0" fontId="4" fillId="0" borderId="58" xfId="156" applyFont="1" applyFill="1" applyBorder="1" applyAlignment="1">
      <alignment horizontal="right" vertical="center" indent="1"/>
    </xf>
    <xf numFmtId="0" fontId="4" fillId="0" borderId="58" xfId="3" applyFill="1" applyBorder="1" applyAlignment="1">
      <alignment horizontal="right" vertical="center" indent="1"/>
    </xf>
    <xf numFmtId="0" fontId="4" fillId="0" borderId="0" xfId="3" applyFill="1" applyBorder="1" applyAlignment="1">
      <alignment horizontal="right" vertical="center" indent="1"/>
    </xf>
    <xf numFmtId="0" fontId="4" fillId="0" borderId="1" xfId="156" applyFont="1" applyBorder="1" applyAlignment="1">
      <alignment horizontal="left" vertical="center" wrapText="1" indent="1"/>
    </xf>
    <xf numFmtId="0" fontId="4" fillId="0" borderId="0" xfId="156" applyFont="1" applyBorder="1"/>
    <xf numFmtId="0" fontId="4" fillId="0" borderId="61" xfId="156" applyFont="1" applyBorder="1" applyAlignment="1">
      <alignment horizontal="left" vertical="center" wrapText="1" indent="1"/>
    </xf>
    <xf numFmtId="0" fontId="4" fillId="0" borderId="36" xfId="156" applyFont="1" applyBorder="1" applyAlignment="1">
      <alignment horizontal="left" vertical="center" wrapText="1" indent="1"/>
    </xf>
    <xf numFmtId="0" fontId="91" fillId="0" borderId="0" xfId="156" applyFont="1" applyBorder="1"/>
    <xf numFmtId="0" fontId="91" fillId="0" borderId="0" xfId="156" applyFont="1" applyFill="1" applyBorder="1"/>
    <xf numFmtId="0" fontId="28" fillId="0" borderId="0" xfId="156" applyFont="1" applyAlignment="1">
      <alignment horizontal="center" wrapText="1"/>
    </xf>
    <xf numFmtId="0" fontId="9" fillId="5" borderId="27" xfId="0" applyFont="1" applyFill="1" applyBorder="1"/>
    <xf numFmtId="0" fontId="0" fillId="12" borderId="59" xfId="0" applyFill="1" applyBorder="1" applyAlignment="1">
      <alignment horizontal="center"/>
    </xf>
    <xf numFmtId="0" fontId="0" fillId="12" borderId="65" xfId="0" applyFill="1" applyBorder="1" applyAlignment="1">
      <alignment horizontal="center"/>
    </xf>
    <xf numFmtId="0" fontId="4" fillId="5" borderId="67" xfId="0" applyFont="1" applyFill="1" applyBorder="1"/>
    <xf numFmtId="0" fontId="4" fillId="5" borderId="27" xfId="0" applyFont="1" applyFill="1" applyBorder="1"/>
    <xf numFmtId="0" fontId="0" fillId="5" borderId="0" xfId="0" applyFont="1" applyFill="1"/>
    <xf numFmtId="0" fontId="92" fillId="9" borderId="0" xfId="1" applyFont="1" applyFill="1" applyAlignment="1">
      <alignment vertical="center" wrapText="1"/>
    </xf>
    <xf numFmtId="0" fontId="92" fillId="9" borderId="0" xfId="1" applyFont="1" applyFill="1" applyAlignment="1">
      <alignment vertical="center"/>
    </xf>
    <xf numFmtId="0" fontId="92" fillId="9" borderId="0" xfId="1" applyFont="1" applyFill="1" applyAlignment="1">
      <alignment horizontal="center" vertical="center" wrapText="1"/>
    </xf>
    <xf numFmtId="0" fontId="94" fillId="8" borderId="0" xfId="2" applyFont="1" applyFill="1" applyBorder="1" applyAlignment="1">
      <alignment vertical="center"/>
    </xf>
    <xf numFmtId="0" fontId="94" fillId="8" borderId="0" xfId="2" applyFont="1" applyFill="1" applyBorder="1" applyAlignment="1">
      <alignment horizontal="center" vertical="center" wrapText="1"/>
    </xf>
    <xf numFmtId="0" fontId="94" fillId="8" borderId="0" xfId="2" applyFont="1" applyFill="1" applyBorder="1" applyAlignment="1">
      <alignment vertical="center" wrapText="1"/>
    </xf>
    <xf numFmtId="0" fontId="93" fillId="8" borderId="0" xfId="1" applyFont="1" applyFill="1" applyBorder="1" applyAlignment="1">
      <alignment vertical="center" wrapText="1"/>
    </xf>
    <xf numFmtId="0" fontId="93" fillId="8" borderId="0" xfId="1" applyFont="1" applyFill="1" applyBorder="1" applyAlignment="1">
      <alignment horizontal="left" vertical="center" wrapText="1"/>
    </xf>
    <xf numFmtId="0" fontId="93" fillId="8" borderId="0" xfId="1" applyFont="1" applyFill="1" applyBorder="1" applyAlignment="1">
      <alignment horizontal="left" vertical="center"/>
    </xf>
    <xf numFmtId="0" fontId="95" fillId="8" borderId="0" xfId="1" applyFont="1" applyFill="1" applyBorder="1" applyAlignment="1">
      <alignment vertical="center"/>
    </xf>
    <xf numFmtId="0" fontId="28" fillId="8" borderId="0" xfId="1" applyFont="1" applyFill="1"/>
    <xf numFmtId="0" fontId="96" fillId="5" borderId="0" xfId="1" applyFont="1" applyFill="1" applyBorder="1" applyAlignment="1">
      <alignment vertical="center"/>
    </xf>
    <xf numFmtId="0" fontId="78" fillId="5" borderId="3" xfId="1" applyFont="1" applyFill="1" applyBorder="1" applyAlignment="1">
      <alignment horizontal="left" vertical="center" indent="1"/>
    </xf>
    <xf numFmtId="0" fontId="28" fillId="5" borderId="3" xfId="1" applyFont="1" applyFill="1" applyBorder="1" applyAlignment="1">
      <alignment vertical="center"/>
    </xf>
    <xf numFmtId="0" fontId="28" fillId="5" borderId="0" xfId="1" applyFont="1" applyFill="1" applyAlignment="1">
      <alignment horizontal="left" vertical="top" indent="1"/>
    </xf>
    <xf numFmtId="0" fontId="97" fillId="5" borderId="69" xfId="1" applyFont="1" applyFill="1" applyBorder="1" applyAlignment="1">
      <alignment horizontal="left" vertical="center" indent="1"/>
    </xf>
    <xf numFmtId="0" fontId="97" fillId="5" borderId="70" xfId="1" applyFont="1" applyFill="1" applyBorder="1" applyAlignment="1">
      <alignment horizontal="left" vertical="center" indent="1"/>
    </xf>
    <xf numFmtId="0" fontId="97" fillId="5" borderId="71" xfId="1" applyFont="1" applyFill="1" applyBorder="1" applyAlignment="1">
      <alignment horizontal="left" vertical="center" indent="1"/>
    </xf>
    <xf numFmtId="0" fontId="86" fillId="5" borderId="0" xfId="0" applyFont="1" applyFill="1" applyAlignment="1">
      <alignment vertical="center"/>
    </xf>
    <xf numFmtId="0" fontId="86" fillId="5" borderId="0" xfId="0" applyFont="1" applyFill="1" applyBorder="1"/>
    <xf numFmtId="0" fontId="96" fillId="5" borderId="72" xfId="1" applyFont="1" applyFill="1" applyBorder="1" applyAlignment="1">
      <alignment horizontal="left" vertical="center" indent="1"/>
    </xf>
    <xf numFmtId="0" fontId="96" fillId="5" borderId="7" xfId="156" applyFont="1" applyFill="1" applyBorder="1" applyAlignment="1">
      <alignment horizontal="center" vertical="center"/>
    </xf>
    <xf numFmtId="0" fontId="96" fillId="5" borderId="63" xfId="156" applyFont="1" applyFill="1" applyBorder="1" applyAlignment="1">
      <alignment horizontal="center" vertical="center"/>
    </xf>
    <xf numFmtId="0" fontId="96" fillId="5" borderId="56" xfId="156" applyFont="1" applyFill="1" applyBorder="1" applyAlignment="1">
      <alignment horizontal="center" vertical="center" wrapText="1"/>
    </xf>
    <xf numFmtId="0" fontId="86" fillId="5" borderId="0" xfId="0" applyFont="1" applyFill="1"/>
    <xf numFmtId="0" fontId="4" fillId="0" borderId="25" xfId="3" applyFont="1" applyBorder="1" applyAlignment="1">
      <alignment vertical="center" wrapText="1"/>
    </xf>
    <xf numFmtId="0" fontId="98" fillId="37" borderId="80" xfId="68" applyFont="1" applyBorder="1" applyAlignment="1">
      <alignment horizontal="left" vertical="center" indent="1"/>
    </xf>
    <xf numFmtId="0" fontId="98" fillId="37" borderId="81" xfId="68" applyFont="1" applyBorder="1" applyAlignment="1">
      <alignment horizontal="center" vertical="center" wrapText="1"/>
    </xf>
    <xf numFmtId="0" fontId="98" fillId="37" borderId="82" xfId="68" applyFont="1" applyBorder="1" applyAlignment="1">
      <alignment horizontal="center" vertical="center" wrapText="1"/>
    </xf>
    <xf numFmtId="0" fontId="4" fillId="5" borderId="85" xfId="0" applyFont="1" applyFill="1" applyBorder="1"/>
    <xf numFmtId="10" fontId="4" fillId="2" borderId="77" xfId="7" applyNumberFormat="1" applyFont="1" applyFill="1" applyBorder="1" applyAlignment="1">
      <alignment horizontal="right" vertical="center" wrapText="1"/>
    </xf>
    <xf numFmtId="10" fontId="4" fillId="2" borderId="77" xfId="11" applyNumberFormat="1" applyFont="1" applyFill="1" applyBorder="1" applyAlignment="1">
      <alignment horizontal="right" vertical="center" wrapText="1"/>
    </xf>
    <xf numFmtId="10" fontId="4" fillId="2" borderId="89" xfId="7" applyNumberFormat="1" applyFont="1" applyFill="1" applyBorder="1" applyAlignment="1">
      <alignment horizontal="right" vertical="center" wrapText="1"/>
    </xf>
    <xf numFmtId="10" fontId="4" fillId="2" borderId="89" xfId="11" applyNumberFormat="1" applyFont="1" applyFill="1" applyBorder="1" applyAlignment="1">
      <alignment horizontal="right" vertical="center" wrapText="1"/>
    </xf>
    <xf numFmtId="2" fontId="4" fillId="2" borderId="89" xfId="7" applyNumberFormat="1" applyFont="1" applyFill="1" applyBorder="1" applyAlignment="1">
      <alignment horizontal="right" vertical="center" wrapText="1"/>
    </xf>
    <xf numFmtId="2" fontId="4" fillId="2" borderId="89" xfId="11" applyNumberFormat="1" applyFont="1" applyFill="1" applyBorder="1" applyAlignment="1">
      <alignment horizontal="right" vertical="center" wrapText="1"/>
    </xf>
    <xf numFmtId="0" fontId="4" fillId="0" borderId="91" xfId="13" applyFont="1" applyFill="1" applyBorder="1" applyAlignment="1">
      <alignment vertical="top" wrapText="1"/>
    </xf>
    <xf numFmtId="0" fontId="4" fillId="0" borderId="92" xfId="13" applyFont="1" applyFill="1" applyBorder="1" applyAlignment="1">
      <alignment vertical="top" wrapText="1"/>
    </xf>
    <xf numFmtId="0" fontId="0" fillId="5" borderId="74" xfId="0" applyFill="1" applyBorder="1"/>
    <xf numFmtId="0" fontId="4" fillId="12" borderId="77" xfId="13" applyFont="1" applyFill="1" applyBorder="1" applyAlignment="1">
      <alignment horizontal="right" vertical="top" wrapText="1"/>
    </xf>
    <xf numFmtId="0" fontId="4" fillId="12" borderId="78" xfId="13" applyFont="1" applyFill="1" applyBorder="1" applyAlignment="1">
      <alignment horizontal="right" vertical="top" wrapText="1"/>
    </xf>
    <xf numFmtId="0" fontId="0" fillId="5" borderId="88" xfId="0" applyFill="1" applyBorder="1"/>
    <xf numFmtId="0" fontId="1" fillId="5" borderId="99" xfId="0" applyFont="1" applyFill="1" applyBorder="1" applyAlignment="1">
      <alignment horizontal="center"/>
    </xf>
    <xf numFmtId="10" fontId="34" fillId="2" borderId="89" xfId="7" applyNumberFormat="1" applyFont="1" applyFill="1" applyBorder="1" applyAlignment="1">
      <alignment horizontal="right" vertical="center" wrapText="1"/>
    </xf>
    <xf numFmtId="2" fontId="34" fillId="2" borderId="89" xfId="7" applyNumberFormat="1" applyFont="1" applyFill="1" applyBorder="1" applyAlignment="1">
      <alignment horizontal="right" vertical="center" wrapText="1"/>
    </xf>
    <xf numFmtId="0" fontId="34" fillId="2" borderId="89" xfId="7" applyFont="1" applyFill="1" applyBorder="1" applyAlignment="1">
      <alignment horizontal="right" vertical="center" wrapText="1"/>
    </xf>
    <xf numFmtId="0" fontId="14" fillId="0" borderId="89" xfId="13" applyFont="1" applyFill="1" applyBorder="1" applyAlignment="1">
      <alignment horizontal="right" vertical="top" wrapText="1"/>
    </xf>
    <xf numFmtId="0" fontId="14" fillId="0" borderId="98" xfId="13" applyFont="1" applyFill="1" applyBorder="1" applyAlignment="1">
      <alignment horizontal="right" vertical="top" wrapText="1"/>
    </xf>
    <xf numFmtId="165" fontId="14" fillId="0" borderId="89" xfId="7" applyNumberFormat="1" applyFont="1" applyFill="1" applyBorder="1" applyAlignment="1">
      <alignment horizontal="right" vertical="center" wrapText="1"/>
    </xf>
    <xf numFmtId="165" fontId="14" fillId="2" borderId="89" xfId="7" applyNumberFormat="1" applyFont="1" applyFill="1" applyBorder="1" applyAlignment="1">
      <alignment horizontal="right" vertical="center" wrapText="1"/>
    </xf>
    <xf numFmtId="165" fontId="14" fillId="2" borderId="98" xfId="7" applyNumberFormat="1" applyFont="1" applyFill="1" applyBorder="1" applyAlignment="1">
      <alignment horizontal="right" vertical="center" wrapText="1"/>
    </xf>
    <xf numFmtId="0" fontId="34" fillId="0" borderId="96" xfId="7" applyFont="1" applyFill="1" applyBorder="1" applyAlignment="1">
      <alignment horizontal="right" vertical="center" wrapText="1"/>
    </xf>
    <xf numFmtId="0" fontId="1" fillId="2" borderId="46" xfId="10" applyFont="1" applyFill="1" applyBorder="1" applyAlignment="1">
      <alignment vertical="top" wrapText="1"/>
    </xf>
    <xf numFmtId="0" fontId="2" fillId="2" borderId="46" xfId="10" applyFill="1" applyBorder="1" applyAlignment="1">
      <alignment vertical="top" wrapText="1"/>
    </xf>
    <xf numFmtId="0" fontId="1" fillId="2" borderId="101" xfId="10" applyFont="1" applyFill="1" applyBorder="1" applyAlignment="1">
      <alignment vertical="top" wrapText="1"/>
    </xf>
    <xf numFmtId="0" fontId="2" fillId="2" borderId="40" xfId="10" applyNumberFormat="1" applyFill="1" applyBorder="1" applyAlignment="1">
      <alignment vertical="top" wrapText="1"/>
    </xf>
    <xf numFmtId="0" fontId="2" fillId="2" borderId="41" xfId="10" applyNumberFormat="1" applyFill="1" applyBorder="1" applyAlignment="1">
      <alignment vertical="top" wrapText="1"/>
    </xf>
    <xf numFmtId="0" fontId="2" fillId="2" borderId="40" xfId="10" applyFill="1" applyBorder="1" applyAlignment="1">
      <alignment vertical="top" wrapText="1"/>
    </xf>
    <xf numFmtId="164" fontId="2" fillId="2" borderId="42" xfId="10" applyNumberFormat="1" applyFill="1" applyBorder="1" applyAlignment="1">
      <alignment vertical="top" wrapText="1"/>
    </xf>
    <xf numFmtId="0" fontId="2" fillId="2" borderId="63" xfId="10" applyFill="1" applyBorder="1" applyAlignment="1">
      <alignment vertical="top" wrapText="1"/>
    </xf>
    <xf numFmtId="0" fontId="2" fillId="2" borderId="85" xfId="10" applyFill="1" applyBorder="1" applyAlignment="1">
      <alignment vertical="top" wrapText="1"/>
    </xf>
    <xf numFmtId="0" fontId="23" fillId="2" borderId="63" xfId="10" applyFont="1" applyFill="1" applyBorder="1" applyAlignment="1">
      <alignment vertical="top" wrapText="1"/>
    </xf>
    <xf numFmtId="0" fontId="23" fillId="2" borderId="85" xfId="10" applyFont="1" applyFill="1" applyBorder="1" applyAlignment="1">
      <alignment vertical="top" wrapText="1"/>
    </xf>
    <xf numFmtId="185" fontId="2" fillId="2" borderId="43" xfId="10" applyNumberFormat="1" applyFill="1" applyBorder="1" applyAlignment="1">
      <alignment vertical="top" wrapText="1"/>
    </xf>
    <xf numFmtId="0" fontId="23" fillId="12" borderId="85" xfId="10" applyFont="1" applyFill="1" applyBorder="1" applyAlignment="1">
      <alignment vertical="top" wrapText="1"/>
    </xf>
    <xf numFmtId="185" fontId="2" fillId="2" borderId="46" xfId="10" applyNumberFormat="1" applyFill="1" applyBorder="1" applyAlignment="1">
      <alignment vertical="top" wrapText="1"/>
    </xf>
    <xf numFmtId="0" fontId="2" fillId="2" borderId="46" xfId="10" applyNumberFormat="1" applyFill="1" applyBorder="1" applyAlignment="1">
      <alignment vertical="top" wrapText="1"/>
    </xf>
    <xf numFmtId="0" fontId="4" fillId="2" borderId="0" xfId="1" applyFont="1" applyFill="1" applyAlignment="1"/>
    <xf numFmtId="0" fontId="14" fillId="2" borderId="0" xfId="1" applyFont="1" applyFill="1" applyAlignment="1"/>
    <xf numFmtId="0" fontId="83" fillId="2" borderId="0" xfId="1" applyFont="1" applyFill="1" applyAlignment="1"/>
    <xf numFmtId="0" fontId="0" fillId="2" borderId="0" xfId="0" applyFont="1" applyFill="1" applyAlignment="1"/>
    <xf numFmtId="0" fontId="2" fillId="2" borderId="0" xfId="0" applyFont="1" applyFill="1" applyAlignment="1"/>
    <xf numFmtId="0" fontId="4" fillId="0" borderId="60" xfId="156" applyFont="1" applyFill="1" applyBorder="1" applyAlignment="1">
      <alignment horizontal="center" vertical="center"/>
    </xf>
    <xf numFmtId="0" fontId="2" fillId="3" borderId="50" xfId="156" applyFont="1" applyFill="1" applyBorder="1" applyAlignment="1">
      <alignment horizontal="center" vertical="center" wrapText="1"/>
    </xf>
    <xf numFmtId="0" fontId="4" fillId="0" borderId="0" xfId="11" applyFill="1" applyAlignment="1"/>
    <xf numFmtId="0" fontId="13" fillId="0" borderId="4" xfId="156" applyFont="1" applyFill="1" applyBorder="1" applyAlignment="1">
      <alignment horizontal="center" vertical="center"/>
    </xf>
    <xf numFmtId="166" fontId="4" fillId="0" borderId="60" xfId="78" applyNumberFormat="1" applyFont="1" applyFill="1" applyBorder="1" applyAlignment="1">
      <alignment horizontal="left" vertical="center" indent="1"/>
    </xf>
    <xf numFmtId="0" fontId="4" fillId="0" borderId="60" xfId="156" applyFont="1" applyFill="1" applyBorder="1" applyAlignment="1">
      <alignment horizontal="left" vertical="center" indent="1"/>
    </xf>
    <xf numFmtId="0" fontId="87" fillId="0" borderId="60" xfId="156" applyFont="1" applyFill="1" applyBorder="1" applyAlignment="1">
      <alignment horizontal="left" vertical="center" indent="1"/>
    </xf>
    <xf numFmtId="166" fontId="9" fillId="0" borderId="7" xfId="78" applyNumberFormat="1" applyFont="1" applyFill="1" applyBorder="1" applyAlignment="1">
      <alignment horizontal="left" vertical="center" indent="1"/>
    </xf>
    <xf numFmtId="0" fontId="4" fillId="0" borderId="60" xfId="156" applyFont="1" applyFill="1" applyBorder="1" applyAlignment="1">
      <alignment horizontal="right" vertical="center" indent="2"/>
    </xf>
    <xf numFmtId="0" fontId="4" fillId="5" borderId="90" xfId="0" applyFont="1" applyFill="1" applyBorder="1"/>
    <xf numFmtId="0" fontId="4" fillId="5" borderId="75" xfId="0" applyFont="1" applyFill="1" applyBorder="1"/>
    <xf numFmtId="0" fontId="4" fillId="5" borderId="105" xfId="0" applyFont="1" applyFill="1" applyBorder="1"/>
    <xf numFmtId="0" fontId="0" fillId="5" borderId="105" xfId="0" applyFill="1" applyBorder="1"/>
    <xf numFmtId="0" fontId="0" fillId="12" borderId="105" xfId="0" applyFill="1" applyBorder="1"/>
    <xf numFmtId="0" fontId="4" fillId="5" borderId="34" xfId="0" applyFont="1" applyFill="1" applyBorder="1"/>
    <xf numFmtId="0" fontId="9" fillId="5" borderId="90" xfId="0" applyFont="1" applyFill="1" applyBorder="1"/>
    <xf numFmtId="0" fontId="9" fillId="5" borderId="109" xfId="0" applyFont="1" applyFill="1" applyBorder="1"/>
    <xf numFmtId="0" fontId="9" fillId="0" borderId="0" xfId="156" applyFont="1" applyBorder="1" applyAlignment="1">
      <alignment horizontal="left"/>
    </xf>
    <xf numFmtId="0" fontId="9" fillId="0" borderId="0" xfId="3" applyFont="1" applyBorder="1"/>
    <xf numFmtId="0" fontId="9" fillId="5" borderId="30" xfId="156" applyFont="1" applyFill="1" applyBorder="1"/>
    <xf numFmtId="0" fontId="4" fillId="5" borderId="25" xfId="156" applyFont="1" applyFill="1" applyBorder="1"/>
    <xf numFmtId="0" fontId="0" fillId="5" borderId="115" xfId="0" applyFill="1" applyBorder="1"/>
    <xf numFmtId="0" fontId="9" fillId="0" borderId="116" xfId="156" applyFont="1" applyBorder="1"/>
    <xf numFmtId="0" fontId="4" fillId="0" borderId="116" xfId="156" applyBorder="1"/>
    <xf numFmtId="0" fontId="4" fillId="0" borderId="117" xfId="156" applyBorder="1"/>
    <xf numFmtId="0" fontId="0" fillId="5" borderId="56" xfId="0" applyFill="1" applyBorder="1"/>
    <xf numFmtId="0" fontId="4" fillId="0" borderId="7" xfId="156" applyBorder="1"/>
    <xf numFmtId="0" fontId="9" fillId="0" borderId="0" xfId="156" applyFont="1" applyBorder="1"/>
    <xf numFmtId="0" fontId="0" fillId="5" borderId="7" xfId="0" applyFill="1" applyBorder="1"/>
    <xf numFmtId="0" fontId="4" fillId="0" borderId="0" xfId="3" applyFont="1" applyBorder="1"/>
    <xf numFmtId="0" fontId="4" fillId="0" borderId="7" xfId="3" applyFont="1" applyBorder="1"/>
    <xf numFmtId="0" fontId="0" fillId="5" borderId="30" xfId="0" applyFill="1" applyBorder="1"/>
    <xf numFmtId="0" fontId="4" fillId="0" borderId="26" xfId="3" applyFont="1" applyBorder="1"/>
    <xf numFmtId="0" fontId="4" fillId="0" borderId="33" xfId="3" applyFont="1" applyBorder="1"/>
    <xf numFmtId="0" fontId="4" fillId="0" borderId="4" xfId="11" applyBorder="1" applyAlignment="1"/>
    <xf numFmtId="0" fontId="92" fillId="9" borderId="0" xfId="156" applyFont="1" applyFill="1"/>
    <xf numFmtId="0" fontId="3" fillId="9" borderId="0" xfId="156" applyFont="1" applyFill="1"/>
    <xf numFmtId="0" fontId="93" fillId="8" borderId="0" xfId="156" applyFont="1" applyFill="1" applyBorder="1" applyAlignment="1">
      <alignment vertical="center"/>
    </xf>
    <xf numFmtId="0" fontId="96" fillId="10" borderId="0" xfId="11" applyFont="1" applyFill="1" applyAlignment="1">
      <alignment horizontal="left" vertical="center" wrapText="1"/>
    </xf>
    <xf numFmtId="0" fontId="18" fillId="11" borderId="118" xfId="13" applyFont="1" applyFill="1" applyBorder="1" applyAlignment="1">
      <alignment horizontal="right" vertical="center" wrapText="1"/>
    </xf>
    <xf numFmtId="0" fontId="18" fillId="11" borderId="119" xfId="13" applyFont="1" applyFill="1" applyBorder="1" applyAlignment="1">
      <alignment horizontal="right" vertical="center" indent="1"/>
    </xf>
    <xf numFmtId="0" fontId="17" fillId="11" borderId="119" xfId="0" applyFont="1" applyFill="1" applyBorder="1" applyAlignment="1">
      <alignment horizontal="right" vertical="center" wrapText="1" indent="1"/>
    </xf>
    <xf numFmtId="44" fontId="0" fillId="0" borderId="120" xfId="264" applyFont="1" applyBorder="1"/>
    <xf numFmtId="165" fontId="27" fillId="0" borderId="93" xfId="0" applyNumberFormat="1" applyFont="1" applyBorder="1" applyAlignment="1" applyProtection="1">
      <alignment horizontal="center"/>
    </xf>
    <xf numFmtId="0" fontId="0" fillId="0" borderId="87" xfId="0" applyFont="1" applyBorder="1"/>
    <xf numFmtId="0" fontId="0" fillId="0" borderId="100" xfId="0" applyFont="1" applyBorder="1"/>
    <xf numFmtId="0" fontId="1" fillId="0" borderId="85" xfId="0" applyFont="1" applyBorder="1"/>
    <xf numFmtId="0" fontId="0" fillId="0" borderId="113" xfId="0" applyBorder="1"/>
    <xf numFmtId="0" fontId="0" fillId="0" borderId="85" xfId="0" applyFont="1" applyBorder="1" applyAlignment="1">
      <alignment horizontal="left" vertical="center" wrapText="1"/>
    </xf>
    <xf numFmtId="0" fontId="80" fillId="0" borderId="67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4" fillId="0" borderId="0" xfId="156" applyAlignment="1">
      <alignment wrapText="1"/>
    </xf>
    <xf numFmtId="0" fontId="28" fillId="5" borderId="32" xfId="1" applyFont="1" applyFill="1" applyBorder="1" applyAlignment="1">
      <alignment horizontal="center" vertical="center" wrapText="1"/>
    </xf>
    <xf numFmtId="0" fontId="0" fillId="5" borderId="0" xfId="0" applyFont="1" applyFill="1" applyAlignment="1">
      <alignment vertical="center"/>
    </xf>
    <xf numFmtId="0" fontId="4" fillId="5" borderId="0" xfId="156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67" xfId="0" applyFont="1" applyFill="1" applyBorder="1" applyAlignment="1">
      <alignment vertical="center"/>
    </xf>
    <xf numFmtId="0" fontId="9" fillId="0" borderId="126" xfId="0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 wrapText="1"/>
    </xf>
    <xf numFmtId="0" fontId="9" fillId="0" borderId="128" xfId="0" applyFont="1" applyFill="1" applyBorder="1" applyAlignment="1">
      <alignment horizontal="center" vertical="center" wrapText="1"/>
    </xf>
    <xf numFmtId="0" fontId="9" fillId="0" borderId="129" xfId="0" applyFont="1" applyFill="1" applyBorder="1" applyAlignment="1">
      <alignment horizontal="center" vertical="center" wrapText="1"/>
    </xf>
    <xf numFmtId="0" fontId="0" fillId="0" borderId="126" xfId="0" applyBorder="1" applyAlignment="1">
      <alignment horizontal="center" vertical="center" wrapText="1"/>
    </xf>
    <xf numFmtId="0" fontId="9" fillId="0" borderId="130" xfId="0" applyFont="1" applyFill="1" applyBorder="1" applyAlignment="1">
      <alignment horizontal="center" vertical="center" wrapText="1"/>
    </xf>
    <xf numFmtId="0" fontId="9" fillId="0" borderId="131" xfId="0" applyFont="1" applyFill="1" applyBorder="1" applyAlignment="1">
      <alignment horizontal="center" vertical="center" wrapText="1"/>
    </xf>
    <xf numFmtId="0" fontId="0" fillId="5" borderId="132" xfId="0" applyFill="1" applyBorder="1"/>
    <xf numFmtId="0" fontId="0" fillId="12" borderId="124" xfId="0" applyFill="1" applyBorder="1"/>
    <xf numFmtId="0" fontId="0" fillId="5" borderId="124" xfId="0" applyFill="1" applyBorder="1"/>
    <xf numFmtId="0" fontId="9" fillId="5" borderId="134" xfId="0" applyFont="1" applyFill="1" applyBorder="1"/>
    <xf numFmtId="0" fontId="4" fillId="5" borderId="135" xfId="0" applyFont="1" applyFill="1" applyBorder="1"/>
    <xf numFmtId="0" fontId="0" fillId="5" borderId="135" xfId="0" applyFill="1" applyBorder="1"/>
    <xf numFmtId="0" fontId="0" fillId="5" borderId="136" xfId="0" applyFill="1" applyBorder="1"/>
    <xf numFmtId="0" fontId="4" fillId="5" borderId="128" xfId="0" applyFont="1" applyFill="1" applyBorder="1"/>
    <xf numFmtId="0" fontId="9" fillId="5" borderId="126" xfId="0" applyFont="1" applyFill="1" applyBorder="1"/>
    <xf numFmtId="0" fontId="0" fillId="12" borderId="122" xfId="0" applyFill="1" applyBorder="1"/>
    <xf numFmtId="0" fontId="4" fillId="5" borderId="124" xfId="0" applyFont="1" applyFill="1" applyBorder="1"/>
    <xf numFmtId="0" fontId="4" fillId="5" borderId="121" xfId="0" applyFont="1" applyFill="1" applyBorder="1"/>
    <xf numFmtId="0" fontId="4" fillId="5" borderId="137" xfId="0" applyFont="1" applyFill="1" applyBorder="1"/>
    <xf numFmtId="0" fontId="0" fillId="5" borderId="59" xfId="0" applyFill="1" applyBorder="1"/>
    <xf numFmtId="0" fontId="9" fillId="5" borderId="139" xfId="0" applyFont="1" applyFill="1" applyBorder="1"/>
    <xf numFmtId="0" fontId="4" fillId="5" borderId="126" xfId="0" applyFont="1" applyFill="1" applyBorder="1"/>
    <xf numFmtId="0" fontId="9" fillId="5" borderId="108" xfId="0" applyFont="1" applyFill="1" applyBorder="1"/>
    <xf numFmtId="0" fontId="4" fillId="5" borderId="123" xfId="0" applyFont="1" applyFill="1" applyBorder="1"/>
    <xf numFmtId="0" fontId="85" fillId="5" borderId="0" xfId="0" applyFont="1" applyFill="1" applyAlignment="1"/>
    <xf numFmtId="0" fontId="11" fillId="0" borderId="0" xfId="156" applyFont="1"/>
    <xf numFmtId="0" fontId="11" fillId="0" borderId="0" xfId="11" applyFont="1"/>
    <xf numFmtId="0" fontId="11" fillId="0" borderId="0" xfId="2" applyFont="1"/>
    <xf numFmtId="0" fontId="13" fillId="0" borderId="33" xfId="156" applyFont="1" applyFill="1" applyBorder="1" applyAlignment="1">
      <alignment horizontal="right" vertical="center" indent="2"/>
    </xf>
    <xf numFmtId="0" fontId="29" fillId="5" borderId="50" xfId="156" applyFont="1" applyFill="1" applyBorder="1" applyAlignment="1">
      <alignment horizontal="left" vertical="center" indent="1"/>
    </xf>
    <xf numFmtId="0" fontId="2" fillId="3" borderId="51" xfId="156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indent="1"/>
    </xf>
    <xf numFmtId="0" fontId="28" fillId="5" borderId="141" xfId="1" applyFont="1" applyFill="1" applyBorder="1" applyAlignment="1">
      <alignment vertical="center"/>
    </xf>
    <xf numFmtId="0" fontId="28" fillId="5" borderId="142" xfId="1" applyFont="1" applyFill="1" applyBorder="1" applyAlignment="1">
      <alignment vertical="center"/>
    </xf>
    <xf numFmtId="0" fontId="1" fillId="5" borderId="126" xfId="9" applyFont="1" applyFill="1" applyBorder="1" applyAlignment="1">
      <alignment horizontal="center" vertical="center"/>
    </xf>
    <xf numFmtId="0" fontId="96" fillId="5" borderId="143" xfId="1" applyFont="1" applyFill="1" applyBorder="1" applyAlignment="1">
      <alignment horizontal="center" vertical="center"/>
    </xf>
    <xf numFmtId="0" fontId="96" fillId="5" borderId="144" xfId="1" applyFont="1" applyFill="1" applyBorder="1" applyAlignment="1">
      <alignment horizontal="center" vertical="center"/>
    </xf>
    <xf numFmtId="0" fontId="101" fillId="5" borderId="108" xfId="1" applyFont="1" applyFill="1" applyBorder="1" applyAlignment="1">
      <alignment horizontal="left" vertical="center" indent="1"/>
    </xf>
    <xf numFmtId="0" fontId="97" fillId="5" borderId="104" xfId="1" applyFont="1" applyFill="1" applyBorder="1" applyAlignment="1">
      <alignment horizontal="left" vertical="center" indent="1"/>
    </xf>
    <xf numFmtId="0" fontId="97" fillId="5" borderId="112" xfId="1" applyFont="1" applyFill="1" applyBorder="1" applyAlignment="1">
      <alignment horizontal="left" vertical="center" indent="1"/>
    </xf>
    <xf numFmtId="0" fontId="97" fillId="5" borderId="102" xfId="1" applyFont="1" applyFill="1" applyBorder="1" applyAlignment="1">
      <alignment horizontal="left" vertical="center" indent="1"/>
    </xf>
    <xf numFmtId="0" fontId="97" fillId="5" borderId="103" xfId="1" applyFont="1" applyFill="1" applyBorder="1" applyAlignment="1">
      <alignment horizontal="left" vertical="center" indent="1"/>
    </xf>
    <xf numFmtId="0" fontId="98" fillId="37" borderId="145" xfId="68" applyFont="1" applyBorder="1" applyAlignment="1">
      <alignment horizontal="left" vertical="center" indent="1"/>
    </xf>
    <xf numFmtId="0" fontId="98" fillId="37" borderId="146" xfId="68" applyFont="1" applyBorder="1" applyAlignment="1">
      <alignment horizontal="center" vertical="center" wrapText="1"/>
    </xf>
    <xf numFmtId="0" fontId="98" fillId="37" borderId="147" xfId="68" applyFont="1" applyBorder="1" applyAlignment="1">
      <alignment horizontal="center" vertical="center" wrapText="1"/>
    </xf>
    <xf numFmtId="0" fontId="98" fillId="37" borderId="148" xfId="68" applyFont="1" applyBorder="1" applyAlignment="1">
      <alignment horizontal="center" vertical="center" wrapText="1"/>
    </xf>
    <xf numFmtId="0" fontId="98" fillId="37" borderId="149" xfId="68" applyFont="1" applyBorder="1" applyAlignment="1">
      <alignment horizontal="center" vertical="center" wrapText="1"/>
    </xf>
    <xf numFmtId="0" fontId="98" fillId="37" borderId="150" xfId="68" applyFont="1" applyBorder="1" applyAlignment="1">
      <alignment horizontal="center" vertical="center" wrapText="1"/>
    </xf>
    <xf numFmtId="0" fontId="98" fillId="37" borderId="151" xfId="68" applyFont="1" applyBorder="1" applyAlignment="1">
      <alignment horizontal="center" vertical="center" wrapText="1"/>
    </xf>
    <xf numFmtId="0" fontId="98" fillId="37" borderId="152" xfId="68" applyFont="1" applyBorder="1" applyAlignment="1">
      <alignment horizontal="center" vertical="center" wrapText="1"/>
    </xf>
    <xf numFmtId="0" fontId="28" fillId="5" borderId="153" xfId="1" applyFont="1" applyFill="1" applyBorder="1" applyAlignment="1">
      <alignment horizontal="left" vertical="center" indent="4"/>
    </xf>
    <xf numFmtId="0" fontId="28" fillId="5" borderId="161" xfId="1" applyFont="1" applyFill="1" applyBorder="1" applyAlignment="1">
      <alignment horizontal="left" vertical="center" indent="4"/>
    </xf>
    <xf numFmtId="0" fontId="28" fillId="5" borderId="163" xfId="1" applyFont="1" applyFill="1" applyBorder="1" applyAlignment="1">
      <alignment horizontal="left" vertical="center" indent="4"/>
    </xf>
    <xf numFmtId="0" fontId="101" fillId="5" borderId="168" xfId="1" applyFont="1" applyFill="1" applyBorder="1" applyAlignment="1">
      <alignment horizontal="left" vertical="center" indent="1"/>
    </xf>
    <xf numFmtId="0" fontId="98" fillId="37" borderId="169" xfId="68" applyFont="1" applyBorder="1" applyAlignment="1">
      <alignment horizontal="center" vertical="center" wrapText="1"/>
    </xf>
    <xf numFmtId="0" fontId="98" fillId="37" borderId="170" xfId="68" applyFont="1" applyBorder="1" applyAlignment="1">
      <alignment horizontal="center" vertical="center" wrapText="1"/>
    </xf>
    <xf numFmtId="0" fontId="101" fillId="5" borderId="99" xfId="1" applyFont="1" applyFill="1" applyBorder="1" applyAlignment="1">
      <alignment horizontal="left" vertical="center" indent="1"/>
    </xf>
    <xf numFmtId="0" fontId="98" fillId="37" borderId="174" xfId="68" applyFont="1" applyBorder="1" applyAlignment="1">
      <alignment horizontal="left" vertical="center" indent="1"/>
    </xf>
    <xf numFmtId="0" fontId="98" fillId="37" borderId="175" xfId="68" applyFont="1" applyBorder="1" applyAlignment="1">
      <alignment horizontal="center" vertical="center" wrapText="1"/>
    </xf>
    <xf numFmtId="0" fontId="101" fillId="5" borderId="177" xfId="1" applyFont="1" applyFill="1" applyBorder="1" applyAlignment="1">
      <alignment horizontal="left" vertical="center" indent="1"/>
    </xf>
    <xf numFmtId="0" fontId="98" fillId="37" borderId="178" xfId="68" applyFont="1" applyBorder="1" applyAlignment="1">
      <alignment horizontal="left" vertical="center" indent="1"/>
    </xf>
    <xf numFmtId="0" fontId="98" fillId="37" borderId="179" xfId="68" applyFont="1" applyBorder="1" applyAlignment="1">
      <alignment horizontal="center" vertical="center" wrapText="1"/>
    </xf>
    <xf numFmtId="0" fontId="98" fillId="37" borderId="180" xfId="68" applyFont="1" applyBorder="1" applyAlignment="1">
      <alignment horizontal="center" vertical="center" wrapText="1"/>
    </xf>
    <xf numFmtId="0" fontId="98" fillId="37" borderId="181" xfId="68" applyFont="1" applyBorder="1" applyAlignment="1">
      <alignment horizontal="center" vertical="center" wrapText="1"/>
    </xf>
    <xf numFmtId="0" fontId="98" fillId="37" borderId="182" xfId="68" applyFont="1" applyBorder="1" applyAlignment="1">
      <alignment horizontal="center" vertical="center" wrapText="1"/>
    </xf>
    <xf numFmtId="0" fontId="98" fillId="37" borderId="183" xfId="68" applyFont="1" applyBorder="1" applyAlignment="1">
      <alignment horizontal="center" vertical="center" wrapText="1"/>
    </xf>
    <xf numFmtId="0" fontId="101" fillId="5" borderId="187" xfId="1" applyFont="1" applyFill="1" applyBorder="1" applyAlignment="1">
      <alignment horizontal="left" vertical="center" indent="1"/>
    </xf>
    <xf numFmtId="0" fontId="98" fillId="37" borderId="188" xfId="68" applyFont="1" applyBorder="1" applyAlignment="1">
      <alignment horizontal="left" vertical="center" indent="1"/>
    </xf>
    <xf numFmtId="0" fontId="98" fillId="37" borderId="189" xfId="68" applyFont="1" applyBorder="1" applyAlignment="1">
      <alignment horizontal="center" vertical="center" wrapText="1"/>
    </xf>
    <xf numFmtId="0" fontId="98" fillId="37" borderId="190" xfId="68" applyFont="1" applyBorder="1" applyAlignment="1">
      <alignment horizontal="center" vertical="center" wrapText="1"/>
    </xf>
    <xf numFmtId="0" fontId="98" fillId="37" borderId="191" xfId="68" applyFont="1" applyBorder="1" applyAlignment="1">
      <alignment horizontal="center" vertical="center" wrapText="1"/>
    </xf>
    <xf numFmtId="0" fontId="98" fillId="37" borderId="192" xfId="68" applyFont="1" applyBorder="1" applyAlignment="1">
      <alignment horizontal="center" vertical="center" wrapText="1"/>
    </xf>
    <xf numFmtId="0" fontId="98" fillId="37" borderId="193" xfId="68" applyFont="1" applyBorder="1" applyAlignment="1">
      <alignment horizontal="center" vertical="center" wrapText="1"/>
    </xf>
    <xf numFmtId="0" fontId="89" fillId="5" borderId="194" xfId="0" applyFont="1" applyFill="1" applyBorder="1" applyAlignment="1">
      <alignment horizontal="center" vertical="center" wrapText="1"/>
    </xf>
    <xf numFmtId="0" fontId="89" fillId="5" borderId="194" xfId="1" applyFont="1" applyFill="1" applyBorder="1" applyAlignment="1">
      <alignment horizontal="center" vertical="center" wrapText="1"/>
    </xf>
    <xf numFmtId="0" fontId="102" fillId="5" borderId="0" xfId="0" applyFont="1" applyFill="1"/>
    <xf numFmtId="0" fontId="103" fillId="5" borderId="4" xfId="1" applyFont="1" applyFill="1" applyBorder="1" applyAlignment="1">
      <alignment horizontal="left" vertical="center" indent="1"/>
    </xf>
    <xf numFmtId="0" fontId="88" fillId="5" borderId="0" xfId="0" applyFont="1" applyFill="1"/>
    <xf numFmtId="0" fontId="96" fillId="5" borderId="4" xfId="1" applyFont="1" applyFill="1" applyBorder="1" applyAlignment="1">
      <alignment horizontal="left" vertical="center"/>
    </xf>
    <xf numFmtId="0" fontId="96" fillId="5" borderId="199" xfId="156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88" fillId="5" borderId="0" xfId="0" applyFont="1" applyFill="1" applyAlignment="1">
      <alignment vertical="center"/>
    </xf>
    <xf numFmtId="0" fontId="11" fillId="5" borderId="0" xfId="11" applyFont="1" applyFill="1" applyAlignment="1">
      <alignment vertical="center"/>
    </xf>
    <xf numFmtId="0" fontId="4" fillId="5" borderId="200" xfId="0" applyFont="1" applyFill="1" applyBorder="1" applyAlignment="1">
      <alignment vertical="center"/>
    </xf>
    <xf numFmtId="0" fontId="4" fillId="0" borderId="0" xfId="156" applyFont="1" applyFill="1" applyBorder="1" applyAlignment="1"/>
    <xf numFmtId="0" fontId="4" fillId="5" borderId="200" xfId="0" applyFont="1" applyFill="1" applyBorder="1"/>
    <xf numFmtId="0" fontId="4" fillId="0" borderId="0" xfId="3" applyAlignment="1"/>
    <xf numFmtId="0" fontId="29" fillId="0" borderId="0" xfId="3" applyFont="1" applyFill="1" applyBorder="1" applyAlignment="1">
      <alignment horizontal="left" vertical="center"/>
    </xf>
    <xf numFmtId="0" fontId="4" fillId="5" borderId="50" xfId="3" applyFill="1" applyBorder="1"/>
    <xf numFmtId="0" fontId="9" fillId="0" borderId="0" xfId="156" applyFont="1" applyFill="1" applyBorder="1" applyAlignment="1">
      <alignment horizontal="center"/>
    </xf>
    <xf numFmtId="0" fontId="4" fillId="0" borderId="0" xfId="3" applyFill="1" applyBorder="1" applyAlignment="1">
      <alignment horizontal="center"/>
    </xf>
    <xf numFmtId="0" fontId="4" fillId="0" borderId="0" xfId="3" applyFill="1"/>
    <xf numFmtId="0" fontId="4" fillId="0" borderId="0" xfId="156" applyFont="1" applyFill="1" applyBorder="1" applyAlignment="1">
      <alignment horizontal="center" vertical="center" wrapText="1"/>
    </xf>
    <xf numFmtId="0" fontId="4" fillId="0" borderId="0" xfId="3" applyFill="1" applyBorder="1" applyAlignment="1">
      <alignment horizontal="center" vertical="center" wrapText="1"/>
    </xf>
    <xf numFmtId="0" fontId="7" fillId="7" borderId="203" xfId="0" applyFont="1" applyFill="1" applyBorder="1" applyAlignment="1">
      <alignment vertical="center"/>
    </xf>
    <xf numFmtId="0" fontId="8" fillId="7" borderId="205" xfId="0" applyFont="1" applyFill="1" applyBorder="1" applyAlignment="1">
      <alignment vertical="center"/>
    </xf>
    <xf numFmtId="0" fontId="9" fillId="2" borderId="200" xfId="0" applyFont="1" applyFill="1" applyBorder="1" applyAlignment="1">
      <alignment vertical="center"/>
    </xf>
    <xf numFmtId="0" fontId="9" fillId="2" borderId="113" xfId="0" applyFont="1" applyFill="1" applyBorder="1" applyAlignment="1">
      <alignment vertical="center"/>
    </xf>
    <xf numFmtId="0" fontId="0" fillId="5" borderId="200" xfId="0" applyFill="1" applyBorder="1"/>
    <xf numFmtId="0" fontId="0" fillId="5" borderId="113" xfId="0" applyFill="1" applyBorder="1"/>
    <xf numFmtId="0" fontId="0" fillId="5" borderId="67" xfId="0" applyFill="1" applyBorder="1"/>
    <xf numFmtId="0" fontId="0" fillId="5" borderId="58" xfId="0" applyFill="1" applyBorder="1"/>
    <xf numFmtId="0" fontId="0" fillId="5" borderId="51" xfId="0" applyFill="1" applyBorder="1"/>
    <xf numFmtId="0" fontId="7" fillId="7" borderId="206" xfId="0" applyFont="1" applyFill="1" applyBorder="1" applyAlignment="1">
      <alignment vertical="center"/>
    </xf>
    <xf numFmtId="0" fontId="8" fillId="7" borderId="206" xfId="0" applyFont="1" applyFill="1" applyBorder="1" applyAlignment="1">
      <alignment vertical="center"/>
    </xf>
    <xf numFmtId="0" fontId="9" fillId="2" borderId="67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5" borderId="203" xfId="0" applyFill="1" applyBorder="1"/>
    <xf numFmtId="0" fontId="0" fillId="5" borderId="206" xfId="0" applyFill="1" applyBorder="1"/>
    <xf numFmtId="0" fontId="0" fillId="5" borderId="205" xfId="0" applyFill="1" applyBorder="1"/>
    <xf numFmtId="0" fontId="0" fillId="5" borderId="0" xfId="0" applyFill="1" applyAlignment="1">
      <alignment horizontal="center" vertical="center" wrapText="1"/>
    </xf>
    <xf numFmtId="0" fontId="4" fillId="0" borderId="0" xfId="156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9" fillId="5" borderId="0" xfId="0" applyFont="1" applyFill="1" applyBorder="1"/>
    <xf numFmtId="0" fontId="5" fillId="9" borderId="0" xfId="1" applyFont="1" applyFill="1" applyAlignment="1">
      <alignment horizontal="left" vertical="center" wrapText="1"/>
    </xf>
    <xf numFmtId="0" fontId="9" fillId="5" borderId="204" xfId="0" applyFont="1" applyFill="1" applyBorder="1" applyAlignment="1">
      <alignment wrapText="1"/>
    </xf>
    <xf numFmtId="0" fontId="9" fillId="5" borderId="207" xfId="0" applyFont="1" applyFill="1" applyBorder="1" applyAlignment="1">
      <alignment wrapText="1"/>
    </xf>
    <xf numFmtId="0" fontId="4" fillId="5" borderId="153" xfId="0" applyFont="1" applyFill="1" applyBorder="1" applyAlignment="1">
      <alignment wrapText="1"/>
    </xf>
    <xf numFmtId="0" fontId="4" fillId="5" borderId="163" xfId="0" applyFont="1" applyFill="1" applyBorder="1" applyAlignment="1">
      <alignment wrapText="1"/>
    </xf>
    <xf numFmtId="0" fontId="9" fillId="5" borderId="204" xfId="0" applyFont="1" applyFill="1" applyBorder="1" applyAlignment="1">
      <alignment horizontal="center" vertical="top" wrapText="1"/>
    </xf>
    <xf numFmtId="0" fontId="9" fillId="5" borderId="207" xfId="0" applyFont="1" applyFill="1" applyBorder="1" applyAlignment="1">
      <alignment horizontal="center" vertical="top" wrapText="1"/>
    </xf>
    <xf numFmtId="0" fontId="89" fillId="5" borderId="202" xfId="0" applyFont="1" applyFill="1" applyBorder="1" applyAlignment="1">
      <alignment horizontal="center" vertical="center" wrapText="1"/>
    </xf>
    <xf numFmtId="0" fontId="89" fillId="5" borderId="198" xfId="1" applyFont="1" applyFill="1" applyBorder="1" applyAlignment="1">
      <alignment horizontal="center" vertical="center" wrapText="1"/>
    </xf>
    <xf numFmtId="0" fontId="28" fillId="5" borderId="102" xfId="1" applyFont="1" applyFill="1" applyBorder="1" applyAlignment="1">
      <alignment horizontal="center" vertical="center" wrapText="1"/>
    </xf>
    <xf numFmtId="0" fontId="28" fillId="5" borderId="103" xfId="1" applyFont="1" applyFill="1" applyBorder="1" applyAlignment="1">
      <alignment horizontal="center" vertical="center" wrapText="1"/>
    </xf>
    <xf numFmtId="0" fontId="98" fillId="37" borderId="208" xfId="68" applyFont="1" applyBorder="1" applyAlignment="1">
      <alignment horizontal="left" vertical="center" indent="1"/>
    </xf>
    <xf numFmtId="0" fontId="98" fillId="37" borderId="209" xfId="68" applyFont="1" applyBorder="1" applyAlignment="1">
      <alignment horizontal="center" vertical="center" wrapText="1"/>
    </xf>
    <xf numFmtId="0" fontId="98" fillId="37" borderId="210" xfId="68" applyFont="1" applyBorder="1" applyAlignment="1">
      <alignment horizontal="center" vertical="center" wrapText="1"/>
    </xf>
    <xf numFmtId="0" fontId="28" fillId="5" borderId="211" xfId="1" applyFont="1" applyFill="1" applyBorder="1" applyAlignment="1">
      <alignment horizontal="left" vertical="center" indent="4"/>
    </xf>
    <xf numFmtId="0" fontId="28" fillId="5" borderId="213" xfId="1" applyFont="1" applyFill="1" applyBorder="1" applyAlignment="1">
      <alignment horizontal="left" vertical="center" indent="4"/>
    </xf>
    <xf numFmtId="0" fontId="28" fillId="5" borderId="214" xfId="1" applyFont="1" applyFill="1" applyBorder="1" applyAlignment="1">
      <alignment horizontal="left" vertical="center" indent="4"/>
    </xf>
    <xf numFmtId="0" fontId="98" fillId="37" borderId="215" xfId="68" applyFont="1" applyBorder="1" applyAlignment="1">
      <alignment horizontal="left" vertical="center" indent="1"/>
    </xf>
    <xf numFmtId="0" fontId="98" fillId="37" borderId="216" xfId="68" applyFont="1" applyBorder="1" applyAlignment="1">
      <alignment horizontal="center" vertical="center" wrapText="1"/>
    </xf>
    <xf numFmtId="0" fontId="98" fillId="37" borderId="217" xfId="68" applyFont="1" applyBorder="1" applyAlignment="1">
      <alignment horizontal="center" vertical="center" wrapText="1"/>
    </xf>
    <xf numFmtId="0" fontId="101" fillId="5" borderId="218" xfId="1" applyFont="1" applyFill="1" applyBorder="1" applyAlignment="1">
      <alignment horizontal="left" vertical="center" indent="1"/>
    </xf>
    <xf numFmtId="0" fontId="28" fillId="5" borderId="219" xfId="1" applyFont="1" applyFill="1" applyBorder="1" applyAlignment="1">
      <alignment horizontal="center" vertical="center" wrapText="1"/>
    </xf>
    <xf numFmtId="0" fontId="28" fillId="5" borderId="220" xfId="1" applyFont="1" applyFill="1" applyBorder="1" applyAlignment="1">
      <alignment horizontal="center" vertical="center" wrapText="1"/>
    </xf>
    <xf numFmtId="0" fontId="98" fillId="37" borderId="221" xfId="68" applyFont="1" applyBorder="1" applyAlignment="1">
      <alignment horizontal="left" vertical="center" indent="1"/>
    </xf>
    <xf numFmtId="0" fontId="98" fillId="37" borderId="222" xfId="68" applyFont="1" applyBorder="1" applyAlignment="1">
      <alignment horizontal="center" vertical="center" wrapText="1"/>
    </xf>
    <xf numFmtId="0" fontId="98" fillId="37" borderId="223" xfId="68" applyFont="1" applyBorder="1" applyAlignment="1">
      <alignment horizontal="center" vertical="center" wrapText="1"/>
    </xf>
    <xf numFmtId="0" fontId="28" fillId="5" borderId="218" xfId="1" applyFont="1" applyFill="1" applyBorder="1" applyAlignment="1">
      <alignment horizontal="left" vertical="center" indent="4"/>
    </xf>
    <xf numFmtId="0" fontId="28" fillId="5" borderId="226" xfId="1" applyFont="1" applyFill="1" applyBorder="1" applyAlignment="1">
      <alignment horizontal="center" vertical="center" wrapText="1"/>
    </xf>
    <xf numFmtId="0" fontId="28" fillId="5" borderId="229" xfId="1" applyFont="1" applyFill="1" applyBorder="1" applyAlignment="1">
      <alignment horizontal="center" vertical="center" wrapText="1"/>
    </xf>
    <xf numFmtId="0" fontId="28" fillId="5" borderId="232" xfId="1" applyFont="1" applyFill="1" applyBorder="1" applyAlignment="1">
      <alignment horizontal="center" vertical="center" wrapText="1"/>
    </xf>
    <xf numFmtId="0" fontId="96" fillId="5" borderId="242" xfId="156" applyFont="1" applyFill="1" applyBorder="1" applyAlignment="1">
      <alignment horizontal="center" vertical="center" wrapText="1"/>
    </xf>
    <xf numFmtId="0" fontId="96" fillId="5" borderId="243" xfId="156" applyFont="1" applyFill="1" applyBorder="1" applyAlignment="1">
      <alignment horizontal="center" vertical="center" wrapText="1"/>
    </xf>
    <xf numFmtId="0" fontId="97" fillId="5" borderId="218" xfId="1" applyFont="1" applyFill="1" applyBorder="1" applyAlignment="1">
      <alignment horizontal="left" vertical="center" indent="1"/>
    </xf>
    <xf numFmtId="0" fontId="28" fillId="5" borderId="230" xfId="156" applyFont="1" applyFill="1" applyBorder="1" applyAlignment="1">
      <alignment horizontal="center" vertical="center"/>
    </xf>
    <xf numFmtId="0" fontId="28" fillId="5" borderId="233" xfId="156" applyFont="1" applyFill="1" applyBorder="1" applyAlignment="1">
      <alignment horizontal="center" vertical="center"/>
    </xf>
    <xf numFmtId="0" fontId="28" fillId="5" borderId="244" xfId="156" applyFont="1" applyFill="1" applyBorder="1" applyAlignment="1">
      <alignment horizontal="center" vertical="center" wrapText="1"/>
    </xf>
    <xf numFmtId="0" fontId="28" fillId="5" borderId="232" xfId="156" applyFont="1" applyFill="1" applyBorder="1" applyAlignment="1">
      <alignment horizontal="center" vertical="center" wrapText="1"/>
    </xf>
    <xf numFmtId="0" fontId="98" fillId="37" borderId="245" xfId="68" applyFont="1" applyBorder="1" applyAlignment="1">
      <alignment horizontal="left" vertical="center" indent="1"/>
    </xf>
    <xf numFmtId="0" fontId="98" fillId="37" borderId="246" xfId="68" applyFont="1" applyBorder="1" applyAlignment="1">
      <alignment horizontal="center" vertical="center" wrapText="1"/>
    </xf>
    <xf numFmtId="0" fontId="98" fillId="37" borderId="247" xfId="68" applyFont="1" applyBorder="1" applyAlignment="1">
      <alignment horizontal="center" vertical="center" wrapText="1"/>
    </xf>
    <xf numFmtId="0" fontId="98" fillId="37" borderId="248" xfId="68" applyFont="1" applyBorder="1" applyAlignment="1">
      <alignment horizontal="center" vertical="center" wrapText="1"/>
    </xf>
    <xf numFmtId="0" fontId="98" fillId="37" borderId="249" xfId="68" applyFont="1" applyBorder="1" applyAlignment="1">
      <alignment horizontal="center" vertical="center" wrapText="1"/>
    </xf>
    <xf numFmtId="0" fontId="98" fillId="37" borderId="250" xfId="68" applyFont="1" applyBorder="1" applyAlignment="1">
      <alignment horizontal="center" vertical="center" wrapText="1"/>
    </xf>
    <xf numFmtId="0" fontId="81" fillId="37" borderId="258" xfId="68" applyFont="1" applyBorder="1" applyAlignment="1">
      <alignment horizontal="left" vertical="center" indent="1"/>
    </xf>
    <xf numFmtId="0" fontId="81" fillId="37" borderId="259" xfId="68" applyFont="1" applyBorder="1" applyAlignment="1">
      <alignment horizontal="center" vertical="center" wrapText="1"/>
    </xf>
    <xf numFmtId="0" fontId="81" fillId="37" borderId="238" xfId="68" applyFont="1" applyBorder="1" applyAlignment="1">
      <alignment horizontal="center" vertical="center" wrapText="1"/>
    </xf>
    <xf numFmtId="0" fontId="81" fillId="37" borderId="260" xfId="68" applyFont="1" applyBorder="1" applyAlignment="1">
      <alignment horizontal="center" vertical="center" wrapText="1"/>
    </xf>
    <xf numFmtId="0" fontId="9" fillId="5" borderId="261" xfId="0" applyFont="1" applyFill="1" applyBorder="1" applyAlignment="1">
      <alignment vertical="center"/>
    </xf>
    <xf numFmtId="0" fontId="9" fillId="5" borderId="261" xfId="0" applyFont="1" applyFill="1" applyBorder="1" applyAlignment="1">
      <alignment horizontal="center" vertical="center" wrapText="1"/>
    </xf>
    <xf numFmtId="0" fontId="9" fillId="5" borderId="262" xfId="0" applyFont="1" applyFill="1" applyBorder="1" applyAlignment="1">
      <alignment horizontal="center" vertical="center" wrapText="1"/>
    </xf>
    <xf numFmtId="0" fontId="9" fillId="5" borderId="238" xfId="0" applyFont="1" applyFill="1" applyBorder="1" applyAlignment="1">
      <alignment horizontal="center" vertical="center" wrapText="1"/>
    </xf>
    <xf numFmtId="0" fontId="9" fillId="5" borderId="204" xfId="0" applyFont="1" applyFill="1" applyBorder="1" applyAlignment="1">
      <alignment horizontal="center" vertical="center" wrapText="1"/>
    </xf>
    <xf numFmtId="0" fontId="4" fillId="5" borderId="264" xfId="0" applyFont="1" applyFill="1" applyBorder="1" applyAlignment="1">
      <alignment vertical="center"/>
    </xf>
    <xf numFmtId="0" fontId="81" fillId="37" borderId="267" xfId="68" applyFont="1" applyBorder="1" applyAlignment="1">
      <alignment horizontal="center" vertical="center" wrapText="1"/>
    </xf>
    <xf numFmtId="0" fontId="81" fillId="37" borderId="269" xfId="68" applyFont="1" applyBorder="1" applyAlignment="1">
      <alignment horizontal="center" vertical="center" wrapText="1"/>
    </xf>
    <xf numFmtId="0" fontId="28" fillId="5" borderId="270" xfId="1" applyFont="1" applyFill="1" applyBorder="1" applyAlignment="1">
      <alignment horizontal="left" vertical="center" indent="4"/>
    </xf>
    <xf numFmtId="0" fontId="103" fillId="5" borderId="214" xfId="1" applyFont="1" applyFill="1" applyBorder="1" applyAlignment="1">
      <alignment horizontal="right" vertical="center" indent="3"/>
    </xf>
    <xf numFmtId="0" fontId="20" fillId="8" borderId="0" xfId="156" applyFont="1" applyFill="1" applyBorder="1" applyAlignment="1">
      <alignment vertical="center"/>
    </xf>
    <xf numFmtId="0" fontId="4" fillId="0" borderId="0" xfId="156" applyFont="1" applyFill="1" applyBorder="1" applyAlignment="1">
      <alignment horizontal="left" vertical="center"/>
    </xf>
    <xf numFmtId="0" fontId="17" fillId="11" borderId="115" xfId="13" applyFont="1" applyFill="1" applyBorder="1" applyAlignment="1">
      <alignment horizontal="right" vertical="center" wrapText="1" indent="1"/>
    </xf>
    <xf numFmtId="0" fontId="100" fillId="5" borderId="277" xfId="156" applyFont="1" applyFill="1" applyBorder="1" applyAlignment="1">
      <alignment horizontal="left" vertical="center" indent="1"/>
    </xf>
    <xf numFmtId="0" fontId="88" fillId="5" borderId="277" xfId="156" applyFont="1" applyFill="1" applyBorder="1" applyAlignment="1">
      <alignment horizontal="center" vertical="center" wrapText="1"/>
    </xf>
    <xf numFmtId="0" fontId="88" fillId="6" borderId="277" xfId="156" applyFont="1" applyFill="1" applyBorder="1" applyAlignment="1">
      <alignment horizontal="center" vertical="center" wrapText="1"/>
    </xf>
    <xf numFmtId="0" fontId="4" fillId="0" borderId="278" xfId="156" applyFont="1" applyFill="1" applyBorder="1" applyAlignment="1">
      <alignment horizontal="center" vertical="center" wrapText="1"/>
    </xf>
    <xf numFmtId="0" fontId="4" fillId="0" borderId="213" xfId="156" applyFont="1" applyFill="1" applyBorder="1" applyAlignment="1">
      <alignment horizontal="center" vertical="center"/>
    </xf>
    <xf numFmtId="0" fontId="22" fillId="5" borderId="265" xfId="156" applyFont="1" applyFill="1" applyBorder="1" applyAlignment="1">
      <alignment horizontal="left" vertical="center" indent="1"/>
    </xf>
    <xf numFmtId="0" fontId="35" fillId="0" borderId="265" xfId="156" applyFont="1" applyFill="1" applyBorder="1" applyAlignment="1">
      <alignment horizontal="center" vertical="center" wrapText="1"/>
    </xf>
    <xf numFmtId="0" fontId="4" fillId="0" borderId="211" xfId="156" applyFont="1" applyFill="1" applyBorder="1" applyAlignment="1">
      <alignment horizontal="left" vertical="center"/>
    </xf>
    <xf numFmtId="0" fontId="4" fillId="0" borderId="265" xfId="156" applyFont="1" applyFill="1" applyBorder="1" applyAlignment="1">
      <alignment horizontal="left" vertical="center"/>
    </xf>
    <xf numFmtId="0" fontId="4" fillId="5" borderId="265" xfId="156" applyFont="1" applyFill="1" applyBorder="1" applyAlignment="1">
      <alignment horizontal="left" vertical="center" indent="4"/>
    </xf>
    <xf numFmtId="0" fontId="24" fillId="5" borderId="265" xfId="156" applyFont="1" applyFill="1" applyBorder="1" applyAlignment="1">
      <alignment horizontal="left" vertical="center" indent="1"/>
    </xf>
    <xf numFmtId="0" fontId="13" fillId="5" borderId="265" xfId="156" applyFont="1" applyFill="1" applyBorder="1" applyAlignment="1">
      <alignment vertical="center"/>
    </xf>
    <xf numFmtId="0" fontId="4" fillId="0" borderId="214" xfId="156" applyFont="1" applyFill="1" applyBorder="1" applyAlignment="1">
      <alignment horizontal="left" vertical="center"/>
    </xf>
    <xf numFmtId="0" fontId="22" fillId="0" borderId="212" xfId="156" applyFont="1" applyBorder="1" applyAlignment="1">
      <alignment horizontal="left" vertical="center"/>
    </xf>
    <xf numFmtId="0" fontId="4" fillId="3" borderId="253" xfId="156" applyFont="1" applyFill="1" applyBorder="1" applyAlignment="1">
      <alignment horizontal="center" wrapText="1"/>
    </xf>
    <xf numFmtId="0" fontId="2" fillId="6" borderId="277" xfId="156" applyFont="1" applyFill="1" applyBorder="1" applyAlignment="1">
      <alignment horizontal="center" vertical="center" wrapText="1"/>
    </xf>
    <xf numFmtId="0" fontId="2" fillId="3" borderId="164" xfId="156" applyFont="1" applyFill="1" applyBorder="1" applyAlignment="1">
      <alignment horizontal="center" vertical="center" wrapText="1"/>
    </xf>
    <xf numFmtId="0" fontId="29" fillId="5" borderId="265" xfId="156" applyFont="1" applyFill="1" applyBorder="1" applyAlignment="1">
      <alignment horizontal="left" vertical="center" indent="1"/>
    </xf>
    <xf numFmtId="0" fontId="99" fillId="5" borderId="265" xfId="156" applyFont="1" applyFill="1" applyBorder="1" applyAlignment="1">
      <alignment horizontal="left" vertical="center" indent="1"/>
    </xf>
    <xf numFmtId="0" fontId="87" fillId="5" borderId="265" xfId="156" applyFont="1" applyFill="1" applyBorder="1" applyAlignment="1">
      <alignment horizontal="left" vertical="center" indent="4"/>
    </xf>
    <xf numFmtId="0" fontId="4" fillId="5" borderId="264" xfId="0" applyFont="1" applyFill="1" applyBorder="1"/>
    <xf numFmtId="0" fontId="4" fillId="3" borderId="272" xfId="156" applyFont="1" applyFill="1" applyBorder="1" applyAlignment="1">
      <alignment horizontal="center" wrapText="1"/>
    </xf>
    <xf numFmtId="0" fontId="14" fillId="2" borderId="277" xfId="156" applyFont="1" applyFill="1" applyBorder="1" applyAlignment="1">
      <alignment horizontal="center" vertical="center" wrapText="1"/>
    </xf>
    <xf numFmtId="0" fontId="14" fillId="5" borderId="277" xfId="156" applyFont="1" applyFill="1" applyBorder="1" applyAlignment="1">
      <alignment horizontal="center" vertical="center" wrapText="1"/>
    </xf>
    <xf numFmtId="0" fontId="14" fillId="3" borderId="277" xfId="156" applyFont="1" applyFill="1" applyBorder="1" applyAlignment="1">
      <alignment horizontal="center" vertical="center" wrapText="1"/>
    </xf>
    <xf numFmtId="0" fontId="14" fillId="3" borderId="272" xfId="156" applyFont="1" applyFill="1" applyBorder="1" applyAlignment="1">
      <alignment horizontal="center" vertical="center" wrapText="1"/>
    </xf>
    <xf numFmtId="0" fontId="22" fillId="0" borderId="277" xfId="156" applyFont="1" applyFill="1" applyBorder="1" applyAlignment="1">
      <alignment horizontal="left" vertical="center" indent="1"/>
    </xf>
    <xf numFmtId="0" fontId="22" fillId="0" borderId="268" xfId="156" applyFont="1" applyFill="1" applyBorder="1" applyAlignment="1">
      <alignment horizontal="left" vertical="center" indent="1"/>
    </xf>
    <xf numFmtId="0" fontId="22" fillId="0" borderId="268" xfId="156" applyFont="1" applyFill="1" applyBorder="1" applyAlignment="1">
      <alignment vertical="center"/>
    </xf>
    <xf numFmtId="0" fontId="22" fillId="0" borderId="279" xfId="156" applyFont="1" applyFill="1" applyBorder="1" applyAlignment="1">
      <alignment vertical="center"/>
    </xf>
    <xf numFmtId="0" fontId="87" fillId="0" borderId="265" xfId="156" applyFont="1" applyFill="1" applyBorder="1" applyAlignment="1">
      <alignment horizontal="left" vertical="center" indent="1"/>
    </xf>
    <xf numFmtId="166" fontId="4" fillId="0" borderId="265" xfId="78" applyNumberFormat="1" applyFont="1" applyFill="1" applyBorder="1" applyAlignment="1">
      <alignment horizontal="left" vertical="center" indent="1"/>
    </xf>
    <xf numFmtId="0" fontId="9" fillId="0" borderId="272" xfId="156" applyFont="1" applyFill="1" applyBorder="1" applyAlignment="1">
      <alignment horizontal="left" vertical="center" indent="4"/>
    </xf>
    <xf numFmtId="166" fontId="9" fillId="0" borderId="277" xfId="78" applyNumberFormat="1" applyFont="1" applyFill="1" applyBorder="1" applyAlignment="1">
      <alignment horizontal="left" vertical="center" indent="1"/>
    </xf>
    <xf numFmtId="166" fontId="9" fillId="0" borderId="272" xfId="78" applyNumberFormat="1" applyFont="1" applyFill="1" applyBorder="1" applyAlignment="1">
      <alignment horizontal="left" vertical="center" indent="1"/>
    </xf>
    <xf numFmtId="0" fontId="4" fillId="3" borderId="272" xfId="156" applyFont="1" applyFill="1" applyBorder="1" applyAlignment="1">
      <alignment horizontal="center" vertical="center" wrapText="1"/>
    </xf>
    <xf numFmtId="0" fontId="0" fillId="6" borderId="277" xfId="156" applyFont="1" applyFill="1" applyBorder="1" applyAlignment="1">
      <alignment horizontal="center" vertical="center" wrapText="1"/>
    </xf>
    <xf numFmtId="0" fontId="2" fillId="3" borderId="277" xfId="156" applyFont="1" applyFill="1" applyBorder="1" applyAlignment="1">
      <alignment horizontal="center" vertical="center" wrapText="1"/>
    </xf>
    <xf numFmtId="0" fontId="2" fillId="3" borderId="272" xfId="156" applyFont="1" applyFill="1" applyBorder="1" applyAlignment="1">
      <alignment horizontal="center" vertical="center" wrapText="1"/>
    </xf>
    <xf numFmtId="0" fontId="29" fillId="0" borderId="277" xfId="156" applyFont="1" applyFill="1" applyBorder="1" applyAlignment="1">
      <alignment horizontal="left" vertical="center" indent="1"/>
    </xf>
    <xf numFmtId="0" fontId="9" fillId="5" borderId="266" xfId="0" applyFont="1" applyFill="1" applyBorder="1" applyAlignment="1">
      <alignment horizontal="center" vertical="center"/>
    </xf>
    <xf numFmtId="0" fontId="9" fillId="5" borderId="266" xfId="0" applyFont="1" applyFill="1" applyBorder="1" applyAlignment="1">
      <alignment horizontal="center" vertical="center" wrapText="1"/>
    </xf>
    <xf numFmtId="0" fontId="9" fillId="5" borderId="278" xfId="0" applyFont="1" applyFill="1" applyBorder="1" applyAlignment="1">
      <alignment horizontal="center" vertical="center" wrapText="1"/>
    </xf>
    <xf numFmtId="0" fontId="9" fillId="5" borderId="3" xfId="0" applyFont="1" applyFill="1" applyBorder="1"/>
    <xf numFmtId="0" fontId="9" fillId="5" borderId="104" xfId="0" applyFont="1" applyFill="1" applyBorder="1"/>
    <xf numFmtId="0" fontId="9" fillId="5" borderId="219" xfId="0" applyFont="1" applyFill="1" applyBorder="1"/>
    <xf numFmtId="0" fontId="9" fillId="5" borderId="220" xfId="0" applyFont="1" applyFill="1" applyBorder="1"/>
    <xf numFmtId="0" fontId="25" fillId="0" borderId="0" xfId="156" applyFont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9" fillId="0" borderId="212" xfId="156" applyFont="1" applyBorder="1" applyAlignment="1">
      <alignment horizontal="left"/>
    </xf>
    <xf numFmtId="0" fontId="9" fillId="12" borderId="202" xfId="156" applyFont="1" applyFill="1" applyBorder="1" applyAlignment="1">
      <alignment horizontal="center"/>
    </xf>
    <xf numFmtId="0" fontId="9" fillId="12" borderId="279" xfId="156" applyFont="1" applyFill="1" applyBorder="1" applyAlignment="1">
      <alignment horizontal="center"/>
    </xf>
    <xf numFmtId="0" fontId="9" fillId="12" borderId="273" xfId="156" applyFont="1" applyFill="1" applyBorder="1" applyAlignment="1">
      <alignment horizontal="center"/>
    </xf>
    <xf numFmtId="0" fontId="4" fillId="0" borderId="270" xfId="156" applyFont="1" applyBorder="1" applyAlignment="1">
      <alignment horizontal="center" vertical="top" wrapText="1"/>
    </xf>
    <xf numFmtId="0" fontId="4" fillId="0" borderId="211" xfId="156" applyFont="1" applyBorder="1" applyAlignment="1">
      <alignment horizontal="center" vertical="top" wrapText="1"/>
    </xf>
    <xf numFmtId="0" fontId="4" fillId="0" borderId="214" xfId="156" applyFont="1" applyBorder="1" applyAlignment="1">
      <alignment horizontal="center" vertical="top" wrapText="1"/>
    </xf>
    <xf numFmtId="0" fontId="4" fillId="5" borderId="270" xfId="156" applyFont="1" applyFill="1" applyBorder="1"/>
    <xf numFmtId="0" fontId="4" fillId="5" borderId="211" xfId="156" applyFont="1" applyFill="1" applyBorder="1"/>
    <xf numFmtId="0" fontId="4" fillId="5" borderId="211" xfId="3" applyFont="1" applyFill="1" applyBorder="1"/>
    <xf numFmtId="0" fontId="4" fillId="5" borderId="214" xfId="3" applyFont="1" applyFill="1" applyBorder="1"/>
    <xf numFmtId="0" fontId="9" fillId="0" borderId="280" xfId="3" applyFont="1" applyBorder="1"/>
    <xf numFmtId="0" fontId="4" fillId="0" borderId="264" xfId="3" applyFont="1" applyBorder="1"/>
    <xf numFmtId="0" fontId="4" fillId="0" borderId="264" xfId="156" applyFont="1" applyFill="1" applyBorder="1"/>
    <xf numFmtId="0" fontId="4" fillId="0" borderId="264" xfId="3" applyFont="1" applyBorder="1" applyAlignment="1">
      <alignment wrapText="1"/>
    </xf>
    <xf numFmtId="0" fontId="9" fillId="5" borderId="166" xfId="3" applyFont="1" applyFill="1" applyBorder="1"/>
    <xf numFmtId="0" fontId="9" fillId="0" borderId="204" xfId="3" applyFont="1" applyBorder="1" applyAlignment="1">
      <alignment horizontal="center" vertical="center" wrapText="1"/>
    </xf>
    <xf numFmtId="0" fontId="4" fillId="0" borderId="270" xfId="3" applyFont="1" applyBorder="1" applyAlignment="1">
      <alignment horizontal="center" vertical="center"/>
    </xf>
    <xf numFmtId="0" fontId="9" fillId="0" borderId="244" xfId="3" applyFont="1" applyBorder="1"/>
    <xf numFmtId="0" fontId="9" fillId="0" borderId="30" xfId="3" applyFont="1" applyBorder="1"/>
    <xf numFmtId="0" fontId="9" fillId="0" borderId="204" xfId="3" applyFont="1" applyBorder="1"/>
    <xf numFmtId="0" fontId="4" fillId="0" borderId="211" xfId="3" applyFont="1" applyBorder="1" applyAlignment="1">
      <alignment vertical="center" wrapText="1"/>
    </xf>
    <xf numFmtId="0" fontId="4" fillId="0" borderId="214" xfId="3" applyFont="1" applyBorder="1" applyAlignment="1">
      <alignment vertical="center" wrapText="1"/>
    </xf>
    <xf numFmtId="0" fontId="20" fillId="5" borderId="0" xfId="156" applyFont="1" applyFill="1" applyBorder="1" applyAlignment="1">
      <alignment vertical="center"/>
    </xf>
    <xf numFmtId="0" fontId="4" fillId="5" borderId="0" xfId="156" applyFill="1"/>
    <xf numFmtId="0" fontId="4" fillId="5" borderId="0" xfId="2" applyFill="1"/>
    <xf numFmtId="0" fontId="9" fillId="5" borderId="266" xfId="0" applyFont="1" applyFill="1" applyBorder="1" applyAlignment="1">
      <alignment wrapText="1"/>
    </xf>
    <xf numFmtId="0" fontId="9" fillId="5" borderId="278" xfId="0" applyFont="1" applyFill="1" applyBorder="1" applyAlignment="1">
      <alignment wrapText="1"/>
    </xf>
    <xf numFmtId="0" fontId="4" fillId="5" borderId="0" xfId="156" applyFill="1" applyAlignment="1">
      <alignment wrapText="1"/>
    </xf>
    <xf numFmtId="0" fontId="9" fillId="5" borderId="266" xfId="0" applyFont="1" applyFill="1" applyBorder="1"/>
    <xf numFmtId="0" fontId="9" fillId="5" borderId="280" xfId="0" applyFont="1" applyFill="1" applyBorder="1" applyAlignment="1">
      <alignment wrapText="1"/>
    </xf>
    <xf numFmtId="0" fontId="9" fillId="5" borderId="270" xfId="0" applyFont="1" applyFill="1" applyBorder="1" applyAlignment="1">
      <alignment wrapText="1"/>
    </xf>
    <xf numFmtId="0" fontId="25" fillId="0" borderId="0" xfId="156" applyFont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104" fillId="0" borderId="277" xfId="156" applyFont="1" applyFill="1" applyBorder="1" applyAlignment="1">
      <alignment horizontal="left" vertical="center"/>
    </xf>
    <xf numFmtId="0" fontId="25" fillId="0" borderId="277" xfId="156" applyFont="1" applyFill="1" applyBorder="1" applyAlignment="1">
      <alignment horizontal="center" vertical="center"/>
    </xf>
    <xf numFmtId="0" fontId="4" fillId="0" borderId="281" xfId="156" applyFont="1" applyBorder="1" applyAlignment="1">
      <alignment horizontal="center" wrapText="1"/>
    </xf>
    <xf numFmtId="0" fontId="4" fillId="0" borderId="270" xfId="156" applyFont="1" applyBorder="1" applyAlignment="1">
      <alignment horizontal="center" wrapText="1"/>
    </xf>
    <xf numFmtId="0" fontId="4" fillId="0" borderId="164" xfId="156" applyFont="1" applyBorder="1" applyAlignment="1">
      <alignment horizontal="center" wrapText="1"/>
    </xf>
    <xf numFmtId="0" fontId="4" fillId="0" borderId="214" xfId="156" applyFont="1" applyBorder="1" applyAlignment="1">
      <alignment horizontal="center" wrapText="1"/>
    </xf>
    <xf numFmtId="0" fontId="11" fillId="5" borderId="277" xfId="3" applyFont="1" applyFill="1" applyBorder="1"/>
    <xf numFmtId="0" fontId="4" fillId="0" borderId="277" xfId="156" applyFont="1" applyBorder="1" applyAlignment="1">
      <alignment horizontal="center" wrapText="1"/>
    </xf>
    <xf numFmtId="0" fontId="104" fillId="0" borderId="0" xfId="3" applyFont="1" applyBorder="1" applyAlignment="1">
      <alignment horizontal="left" vertical="center"/>
    </xf>
    <xf numFmtId="0" fontId="9" fillId="5" borderId="281" xfId="0" applyFont="1" applyFill="1" applyBorder="1" applyAlignment="1">
      <alignment wrapText="1"/>
    </xf>
    <xf numFmtId="0" fontId="9" fillId="5" borderId="282" xfId="0" applyFont="1" applyFill="1" applyBorder="1" applyAlignment="1">
      <alignment wrapText="1"/>
    </xf>
    <xf numFmtId="0" fontId="9" fillId="0" borderId="282" xfId="0" applyFont="1" applyFill="1" applyBorder="1" applyAlignment="1">
      <alignment wrapText="1"/>
    </xf>
    <xf numFmtId="0" fontId="9" fillId="5" borderId="271" xfId="0" applyFont="1" applyFill="1" applyBorder="1" applyAlignment="1">
      <alignment wrapText="1"/>
    </xf>
    <xf numFmtId="0" fontId="20" fillId="8" borderId="0" xfId="156" applyFont="1" applyFill="1" applyBorder="1" applyAlignment="1">
      <alignment vertical="center"/>
    </xf>
    <xf numFmtId="0" fontId="5" fillId="9" borderId="0" xfId="1" applyFont="1" applyFill="1" applyAlignment="1">
      <alignment horizontal="left" vertical="center" wrapText="1"/>
    </xf>
    <xf numFmtId="0" fontId="4" fillId="0" borderId="283" xfId="3" applyFont="1" applyBorder="1" applyAlignment="1">
      <alignment horizontal="center" vertical="center"/>
    </xf>
    <xf numFmtId="0" fontId="28" fillId="10" borderId="0" xfId="11" applyFont="1" applyFill="1" applyAlignment="1">
      <alignment horizontal="left" vertical="center"/>
    </xf>
    <xf numFmtId="0" fontId="0" fillId="0" borderId="0" xfId="0" applyFont="1" applyAlignment="1"/>
    <xf numFmtId="0" fontId="105" fillId="9" borderId="0" xfId="1" applyFont="1" applyFill="1" applyAlignment="1">
      <alignment horizontal="left" vertical="top" wrapText="1"/>
    </xf>
    <xf numFmtId="0" fontId="105" fillId="9" borderId="0" xfId="156" applyFont="1" applyFill="1"/>
    <xf numFmtId="0" fontId="12" fillId="5" borderId="0" xfId="3" applyFont="1" applyFill="1"/>
    <xf numFmtId="0" fontId="105" fillId="9" borderId="0" xfId="1" applyFont="1" applyFill="1" applyAlignment="1">
      <alignment horizontal="left" vertical="top"/>
    </xf>
    <xf numFmtId="0" fontId="105" fillId="9" borderId="0" xfId="156" applyFont="1" applyFill="1" applyAlignment="1"/>
    <xf numFmtId="0" fontId="105" fillId="8" borderId="0" xfId="2" applyFont="1" applyFill="1" applyBorder="1" applyAlignment="1">
      <alignment vertical="center"/>
    </xf>
    <xf numFmtId="0" fontId="106" fillId="8" borderId="0" xfId="156" applyFont="1" applyFill="1" applyBorder="1" applyAlignment="1">
      <alignment vertical="center"/>
    </xf>
    <xf numFmtId="0" fontId="6" fillId="5" borderId="0" xfId="2" applyFont="1" applyFill="1" applyBorder="1" applyAlignment="1">
      <alignment vertical="center"/>
    </xf>
    <xf numFmtId="0" fontId="5" fillId="9" borderId="0" xfId="1" applyFont="1" applyFill="1" applyBorder="1" applyAlignment="1">
      <alignment vertical="center"/>
    </xf>
    <xf numFmtId="0" fontId="5" fillId="9" borderId="3" xfId="1" applyFont="1" applyFill="1" applyBorder="1" applyAlignment="1">
      <alignment vertical="center"/>
    </xf>
    <xf numFmtId="0" fontId="5" fillId="9" borderId="112" xfId="1" applyFont="1" applyFill="1" applyBorder="1" applyAlignment="1">
      <alignment vertical="center"/>
    </xf>
    <xf numFmtId="0" fontId="5" fillId="9" borderId="113" xfId="1" applyFont="1" applyFill="1" applyBorder="1" applyAlignment="1">
      <alignment vertical="center"/>
    </xf>
    <xf numFmtId="0" fontId="5" fillId="9" borderId="0" xfId="1" applyFont="1" applyFill="1" applyAlignment="1">
      <alignment vertical="top"/>
    </xf>
    <xf numFmtId="0" fontId="5" fillId="9" borderId="0" xfId="1" applyFont="1" applyFill="1" applyAlignment="1">
      <alignment horizontal="left" vertical="top"/>
    </xf>
    <xf numFmtId="0" fontId="28" fillId="5" borderId="286" xfId="1" applyFont="1" applyFill="1" applyBorder="1" applyAlignment="1">
      <alignment horizontal="left" vertical="center" indent="4"/>
    </xf>
    <xf numFmtId="0" fontId="28" fillId="5" borderId="25" xfId="1" applyFont="1" applyFill="1" applyBorder="1" applyAlignment="1">
      <alignment horizontal="left" vertical="center" indent="4"/>
    </xf>
    <xf numFmtId="0" fontId="98" fillId="37" borderId="287" xfId="68" applyFont="1" applyBorder="1" applyAlignment="1">
      <alignment horizontal="left" vertical="center" indent="1"/>
    </xf>
    <xf numFmtId="0" fontId="98" fillId="37" borderId="288" xfId="68" applyFont="1" applyBorder="1" applyAlignment="1">
      <alignment horizontal="center" vertical="center" wrapText="1"/>
    </xf>
    <xf numFmtId="0" fontId="98" fillId="37" borderId="289" xfId="68" applyFont="1" applyBorder="1" applyAlignment="1">
      <alignment horizontal="center" vertical="center" wrapText="1"/>
    </xf>
    <xf numFmtId="0" fontId="98" fillId="37" borderId="290" xfId="68" applyFont="1" applyBorder="1" applyAlignment="1">
      <alignment horizontal="center" vertical="center" wrapText="1"/>
    </xf>
    <xf numFmtId="43" fontId="0" fillId="5" borderId="291" xfId="320" applyNumberFormat="1" applyFont="1" applyFill="1" applyBorder="1" applyAlignment="1">
      <alignment horizontal="center"/>
    </xf>
    <xf numFmtId="0" fontId="28" fillId="5" borderId="292" xfId="1" applyFont="1" applyFill="1" applyBorder="1" applyAlignment="1">
      <alignment horizontal="left" vertical="center" indent="4"/>
    </xf>
    <xf numFmtId="0" fontId="0" fillId="5" borderId="293" xfId="0" applyFont="1" applyFill="1" applyBorder="1" applyAlignment="1">
      <alignment horizontal="center"/>
    </xf>
    <xf numFmtId="0" fontId="0" fillId="5" borderId="294" xfId="0" applyFont="1" applyFill="1" applyBorder="1" applyAlignment="1">
      <alignment horizontal="center"/>
    </xf>
    <xf numFmtId="0" fontId="28" fillId="5" borderId="295" xfId="1" applyFont="1" applyFill="1" applyBorder="1" applyAlignment="1">
      <alignment horizontal="left" vertical="center" indent="4"/>
    </xf>
    <xf numFmtId="43" fontId="0" fillId="5" borderId="72" xfId="320" applyNumberFormat="1" applyFont="1" applyFill="1" applyBorder="1" applyAlignment="1">
      <alignment horizontal="center"/>
    </xf>
    <xf numFmtId="43" fontId="0" fillId="5" borderId="33" xfId="320" applyNumberFormat="1" applyFont="1" applyFill="1" applyBorder="1" applyAlignment="1">
      <alignment horizontal="center"/>
    </xf>
    <xf numFmtId="43" fontId="0" fillId="5" borderId="296" xfId="320" applyNumberFormat="1" applyFont="1" applyFill="1" applyBorder="1" applyAlignment="1">
      <alignment horizontal="center"/>
    </xf>
    <xf numFmtId="43" fontId="0" fillId="5" borderId="297" xfId="320" applyNumberFormat="1" applyFont="1" applyFill="1" applyBorder="1" applyAlignment="1">
      <alignment horizontal="center"/>
    </xf>
    <xf numFmtId="0" fontId="0" fillId="5" borderId="299" xfId="0" applyFont="1" applyFill="1" applyBorder="1" applyAlignment="1">
      <alignment horizontal="center"/>
    </xf>
    <xf numFmtId="0" fontId="9" fillId="5" borderId="0" xfId="7" applyFont="1" applyFill="1" applyBorder="1"/>
    <xf numFmtId="0" fontId="9" fillId="0" borderId="293" xfId="10" applyFont="1" applyFill="1" applyBorder="1" applyAlignment="1">
      <alignment horizontal="center" vertical="center" wrapText="1"/>
    </xf>
    <xf numFmtId="0" fontId="2" fillId="2" borderId="233" xfId="10" applyFill="1" applyBorder="1" applyAlignment="1">
      <alignment vertical="top" wrapText="1"/>
    </xf>
    <xf numFmtId="164" fontId="2" fillId="2" borderId="40" xfId="10" applyNumberFormat="1" applyFill="1" applyBorder="1" applyAlignment="1">
      <alignment vertical="top" wrapText="1"/>
    </xf>
    <xf numFmtId="185" fontId="2" fillId="2" borderId="302" xfId="10" applyNumberFormat="1" applyFill="1" applyBorder="1" applyAlignment="1">
      <alignment vertical="top" wrapText="1"/>
    </xf>
    <xf numFmtId="0" fontId="9" fillId="0" borderId="233" xfId="10" applyFont="1" applyFill="1" applyBorder="1" applyAlignment="1">
      <alignment horizontal="center" vertical="center" wrapText="1"/>
    </xf>
    <xf numFmtId="0" fontId="2" fillId="2" borderId="233" xfId="10" applyNumberFormat="1" applyFill="1" applyBorder="1" applyAlignment="1">
      <alignment vertical="top" wrapText="1"/>
    </xf>
    <xf numFmtId="185" fontId="2" fillId="2" borderId="233" xfId="10" applyNumberFormat="1" applyFill="1" applyBorder="1" applyAlignment="1">
      <alignment vertical="top" wrapText="1"/>
    </xf>
    <xf numFmtId="0" fontId="1" fillId="0" borderId="276" xfId="10" applyFont="1" applyFill="1" applyBorder="1" applyAlignment="1">
      <alignment wrapText="1"/>
    </xf>
    <xf numFmtId="185" fontId="2" fillId="2" borderId="120" xfId="10" applyNumberFormat="1" applyFill="1" applyBorder="1" applyAlignment="1">
      <alignment vertical="top" wrapText="1"/>
    </xf>
    <xf numFmtId="185" fontId="2" fillId="2" borderId="0" xfId="10" applyNumberFormat="1" applyFill="1" applyBorder="1" applyAlignment="1">
      <alignment vertical="top" wrapText="1"/>
    </xf>
    <xf numFmtId="0" fontId="9" fillId="4" borderId="303" xfId="10" applyFont="1" applyFill="1" applyBorder="1" applyAlignment="1">
      <alignment horizontal="center" vertical="center" wrapText="1"/>
    </xf>
    <xf numFmtId="185" fontId="2" fillId="2" borderId="173" xfId="10" applyNumberFormat="1" applyFill="1" applyBorder="1" applyAlignment="1">
      <alignment vertical="top" wrapText="1"/>
    </xf>
    <xf numFmtId="0" fontId="9" fillId="4" borderId="3" xfId="10" applyFont="1" applyFill="1" applyBorder="1" applyAlignment="1">
      <alignment horizontal="center" vertical="center" wrapText="1"/>
    </xf>
    <xf numFmtId="0" fontId="9" fillId="14" borderId="3" xfId="10" applyFont="1" applyFill="1" applyBorder="1" applyAlignment="1">
      <alignment horizontal="center" vertical="center" wrapText="1"/>
    </xf>
    <xf numFmtId="0" fontId="1" fillId="0" borderId="58" xfId="10" applyFont="1" applyFill="1" applyBorder="1" applyAlignment="1">
      <alignment wrapText="1"/>
    </xf>
    <xf numFmtId="0" fontId="9" fillId="0" borderId="112" xfId="10" applyFont="1" applyFill="1" applyBorder="1" applyAlignment="1">
      <alignment horizontal="center" vertical="center" wrapText="1"/>
    </xf>
    <xf numFmtId="0" fontId="9" fillId="0" borderId="254" xfId="10" applyFont="1" applyFill="1" applyBorder="1" applyAlignment="1">
      <alignment vertical="center" wrapText="1"/>
    </xf>
    <xf numFmtId="0" fontId="9" fillId="0" borderId="254" xfId="10" applyFont="1" applyFill="1" applyBorder="1" applyAlignment="1">
      <alignment horizontal="center" vertical="center" wrapText="1"/>
    </xf>
    <xf numFmtId="185" fontId="2" fillId="2" borderId="304" xfId="10" applyNumberFormat="1" applyFill="1" applyBorder="1" applyAlignment="1">
      <alignment vertical="top" wrapText="1"/>
    </xf>
    <xf numFmtId="185" fontId="2" fillId="2" borderId="113" xfId="10" applyNumberFormat="1" applyFill="1" applyBorder="1" applyAlignment="1">
      <alignment vertical="top" wrapText="1"/>
    </xf>
    <xf numFmtId="0" fontId="9" fillId="4" borderId="307" xfId="10" applyFont="1" applyFill="1" applyBorder="1" applyAlignment="1">
      <alignment horizontal="center" vertical="center" wrapText="1"/>
    </xf>
    <xf numFmtId="0" fontId="9" fillId="0" borderId="232" xfId="10" applyFont="1" applyFill="1" applyBorder="1" applyAlignment="1">
      <alignment horizontal="center" vertical="center" wrapText="1"/>
    </xf>
    <xf numFmtId="185" fontId="2" fillId="2" borderId="59" xfId="10" applyNumberFormat="1" applyFill="1" applyBorder="1" applyAlignment="1">
      <alignment vertical="top" wrapText="1"/>
    </xf>
    <xf numFmtId="185" fontId="2" fillId="2" borderId="44" xfId="10" applyNumberFormat="1" applyFill="1" applyBorder="1" applyAlignment="1">
      <alignment vertical="top" wrapText="1"/>
    </xf>
    <xf numFmtId="185" fontId="2" fillId="2" borderId="232" xfId="10" applyNumberFormat="1" applyFill="1" applyBorder="1" applyAlignment="1">
      <alignment vertical="top" wrapText="1"/>
    </xf>
    <xf numFmtId="0" fontId="9" fillId="4" borderId="112" xfId="10" applyFont="1" applyFill="1" applyBorder="1" applyAlignment="1">
      <alignment horizontal="center" vertical="center" wrapText="1"/>
    </xf>
    <xf numFmtId="0" fontId="9" fillId="14" borderId="307" xfId="10" applyFont="1" applyFill="1" applyBorder="1" applyAlignment="1">
      <alignment horizontal="center" vertical="center" wrapText="1"/>
    </xf>
    <xf numFmtId="185" fontId="2" fillId="2" borderId="47" xfId="10" applyNumberFormat="1" applyFill="1" applyBorder="1" applyAlignment="1">
      <alignment vertical="top" wrapText="1"/>
    </xf>
    <xf numFmtId="0" fontId="9" fillId="4" borderId="300" xfId="10" applyFont="1" applyFill="1" applyBorder="1" applyAlignment="1">
      <alignment vertical="center" wrapText="1"/>
    </xf>
    <xf numFmtId="0" fontId="2" fillId="2" borderId="311" xfId="10" applyFill="1" applyBorder="1" applyAlignment="1">
      <alignment vertical="top" wrapText="1"/>
    </xf>
    <xf numFmtId="0" fontId="2" fillId="2" borderId="293" xfId="10" applyFill="1" applyBorder="1" applyAlignment="1">
      <alignment vertical="top" wrapText="1"/>
    </xf>
    <xf numFmtId="0" fontId="9" fillId="13" borderId="314" xfId="10" applyFont="1" applyFill="1" applyBorder="1" applyAlignment="1">
      <alignment horizontal="center" vertical="center" wrapText="1"/>
    </xf>
    <xf numFmtId="0" fontId="9" fillId="13" borderId="315" xfId="10" applyFont="1" applyFill="1" applyBorder="1" applyAlignment="1">
      <alignment horizontal="center" vertical="center" wrapText="1"/>
    </xf>
    <xf numFmtId="0" fontId="33" fillId="13" borderId="316" xfId="10" applyFont="1" applyFill="1" applyBorder="1" applyAlignment="1">
      <alignment horizontal="center" vertical="center" wrapText="1"/>
    </xf>
    <xf numFmtId="0" fontId="9" fillId="0" borderId="164" xfId="10" applyFont="1" applyFill="1" applyBorder="1" applyAlignment="1">
      <alignment horizontal="center" vertical="center" wrapText="1"/>
    </xf>
    <xf numFmtId="0" fontId="79" fillId="0" borderId="233" xfId="10" applyFont="1" applyFill="1" applyBorder="1" applyAlignment="1">
      <alignment horizontal="center" vertical="center" wrapText="1"/>
    </xf>
    <xf numFmtId="0" fontId="2" fillId="2" borderId="59" xfId="10" applyFill="1" applyBorder="1" applyAlignment="1">
      <alignment vertical="top" wrapText="1"/>
    </xf>
    <xf numFmtId="0" fontId="2" fillId="2" borderId="45" xfId="10" applyFill="1" applyBorder="1" applyAlignment="1">
      <alignment vertical="top" wrapText="1"/>
    </xf>
    <xf numFmtId="0" fontId="1" fillId="12" borderId="212" xfId="10" applyFont="1" applyFill="1" applyBorder="1" applyAlignment="1"/>
    <xf numFmtId="0" fontId="2" fillId="2" borderId="47" xfId="10" applyFill="1" applyBorder="1" applyAlignment="1">
      <alignment vertical="top" wrapText="1"/>
    </xf>
    <xf numFmtId="0" fontId="2" fillId="2" borderId="284" xfId="10" applyFill="1" applyBorder="1" applyAlignment="1">
      <alignment vertical="top" wrapText="1"/>
    </xf>
    <xf numFmtId="0" fontId="1" fillId="12" borderId="233" xfId="10" applyFont="1" applyFill="1" applyBorder="1" applyAlignment="1"/>
    <xf numFmtId="0" fontId="2" fillId="2" borderId="232" xfId="10" applyFill="1" applyBorder="1" applyAlignment="1">
      <alignment vertical="top" wrapText="1"/>
    </xf>
    <xf numFmtId="0" fontId="9" fillId="4" borderId="309" xfId="10" applyFont="1" applyFill="1" applyBorder="1" applyAlignment="1">
      <alignment horizontal="center" vertical="center" wrapText="1"/>
    </xf>
    <xf numFmtId="0" fontId="9" fillId="44" borderId="316" xfId="10" applyFont="1" applyFill="1" applyBorder="1" applyAlignment="1">
      <alignment vertical="center" wrapText="1"/>
    </xf>
    <xf numFmtId="0" fontId="2" fillId="2" borderId="327" xfId="10" applyFill="1" applyBorder="1" applyAlignment="1">
      <alignment vertical="top" wrapText="1"/>
    </xf>
    <xf numFmtId="0" fontId="2" fillId="2" borderId="164" xfId="10" applyFill="1" applyBorder="1" applyAlignment="1">
      <alignment vertical="top" wrapText="1"/>
    </xf>
    <xf numFmtId="0" fontId="2" fillId="2" borderId="43" xfId="10" applyFill="1" applyBorder="1" applyAlignment="1">
      <alignment vertical="top" wrapText="1"/>
    </xf>
    <xf numFmtId="0" fontId="2" fillId="2" borderId="173" xfId="10" applyFill="1" applyBorder="1" applyAlignment="1">
      <alignment vertical="top" wrapText="1"/>
    </xf>
    <xf numFmtId="0" fontId="1" fillId="2" borderId="311" xfId="10" applyFont="1" applyFill="1" applyBorder="1" applyAlignment="1">
      <alignment vertical="top" wrapText="1"/>
    </xf>
    <xf numFmtId="0" fontId="1" fillId="0" borderId="313" xfId="10" applyFont="1" applyFill="1" applyBorder="1" applyAlignment="1">
      <alignment wrapText="1"/>
    </xf>
    <xf numFmtId="0" fontId="9" fillId="4" borderId="329" xfId="10" applyFont="1" applyFill="1" applyBorder="1" applyAlignment="1">
      <alignment horizontal="center" vertical="center" wrapText="1"/>
    </xf>
    <xf numFmtId="0" fontId="9" fillId="14" borderId="329" xfId="10" applyFont="1" applyFill="1" applyBorder="1" applyAlignment="1">
      <alignment horizontal="center" vertical="center" wrapText="1"/>
    </xf>
    <xf numFmtId="0" fontId="9" fillId="0" borderId="318" xfId="10" applyFont="1" applyFill="1" applyBorder="1" applyAlignment="1">
      <alignment horizontal="center" vertical="center" wrapText="1"/>
    </xf>
    <xf numFmtId="0" fontId="9" fillId="13" borderId="328" xfId="10" applyFont="1" applyFill="1" applyBorder="1" applyAlignment="1">
      <alignment horizontal="center" vertical="center" wrapText="1"/>
    </xf>
    <xf numFmtId="0" fontId="9" fillId="13" borderId="316" xfId="10" applyFont="1" applyFill="1" applyBorder="1" applyAlignment="1">
      <alignment horizontal="center" vertical="center" wrapText="1"/>
    </xf>
    <xf numFmtId="0" fontId="9" fillId="13" borderId="323" xfId="10" applyFont="1" applyFill="1" applyBorder="1" applyAlignment="1">
      <alignment horizontal="center" vertical="center" wrapText="1"/>
    </xf>
    <xf numFmtId="0" fontId="9" fillId="0" borderId="164" xfId="10" applyFont="1" applyFill="1" applyBorder="1" applyAlignment="1">
      <alignment vertical="center" wrapText="1"/>
    </xf>
    <xf numFmtId="0" fontId="9" fillId="0" borderId="293" xfId="10" applyFont="1" applyFill="1" applyBorder="1" applyAlignment="1">
      <alignment vertical="center" wrapText="1"/>
    </xf>
    <xf numFmtId="0" fontId="0" fillId="12" borderId="315" xfId="10" applyFont="1" applyFill="1" applyBorder="1" applyAlignment="1">
      <alignment vertical="top" wrapText="1"/>
    </xf>
    <xf numFmtId="0" fontId="1" fillId="2" borderId="47" xfId="10" applyFont="1" applyFill="1" applyBorder="1" applyAlignment="1">
      <alignment vertical="top" wrapText="1"/>
    </xf>
    <xf numFmtId="0" fontId="9" fillId="4" borderId="316" xfId="10" applyFont="1" applyFill="1" applyBorder="1" applyAlignment="1">
      <alignment horizontal="center" vertical="center" wrapText="1"/>
    </xf>
    <xf numFmtId="0" fontId="9" fillId="4" borderId="323" xfId="10" applyFont="1" applyFill="1" applyBorder="1" applyAlignment="1">
      <alignment vertical="center" wrapText="1"/>
    </xf>
    <xf numFmtId="185" fontId="2" fillId="2" borderId="306" xfId="10" applyNumberFormat="1" applyFill="1" applyBorder="1" applyAlignment="1">
      <alignment vertical="top" wrapText="1"/>
    </xf>
    <xf numFmtId="0" fontId="9" fillId="4" borderId="330" xfId="10" applyFont="1" applyFill="1" applyBorder="1" applyAlignment="1">
      <alignment horizontal="center" vertical="center" wrapText="1"/>
    </xf>
    <xf numFmtId="0" fontId="9" fillId="14" borderId="330" xfId="10" applyFont="1" applyFill="1" applyBorder="1" applyAlignment="1">
      <alignment horizontal="center" vertical="center" wrapText="1"/>
    </xf>
    <xf numFmtId="0" fontId="4" fillId="12" borderId="212" xfId="13" applyFont="1" applyFill="1" applyBorder="1" applyAlignment="1">
      <alignment horizontal="right" vertical="top" wrapText="1"/>
    </xf>
    <xf numFmtId="0" fontId="4" fillId="12" borderId="244" xfId="13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14" xfId="0" applyFont="1" applyFill="1" applyBorder="1" applyAlignment="1">
      <alignment horizontal="center" vertical="center" wrapText="1"/>
    </xf>
    <xf numFmtId="0" fontId="9" fillId="5" borderId="315" xfId="0" applyFont="1" applyFill="1" applyBorder="1" applyAlignment="1">
      <alignment horizontal="center" vertical="center" wrapText="1"/>
    </xf>
    <xf numFmtId="0" fontId="9" fillId="5" borderId="318" xfId="0" applyFont="1" applyFill="1" applyBorder="1" applyAlignment="1">
      <alignment horizontal="center" vertical="center" wrapText="1"/>
    </xf>
    <xf numFmtId="0" fontId="9" fillId="5" borderId="330" xfId="0" applyFont="1" applyFill="1" applyBorder="1" applyAlignment="1">
      <alignment horizontal="center" vertical="center" wrapText="1"/>
    </xf>
    <xf numFmtId="0" fontId="9" fillId="5" borderId="280" xfId="0" applyFont="1" applyFill="1" applyBorder="1" applyAlignment="1">
      <alignment horizontal="center" wrapText="1"/>
    </xf>
    <xf numFmtId="0" fontId="9" fillId="5" borderId="270" xfId="0" applyFont="1" applyFill="1" applyBorder="1" applyAlignment="1">
      <alignment horizontal="center" wrapText="1"/>
    </xf>
    <xf numFmtId="0" fontId="9" fillId="5" borderId="266" xfId="0" applyFont="1" applyFill="1" applyBorder="1" applyAlignment="1">
      <alignment vertical="center" wrapText="1"/>
    </xf>
    <xf numFmtId="0" fontId="4" fillId="0" borderId="276" xfId="3" applyFont="1" applyBorder="1" applyAlignment="1">
      <alignment horizontal="center" vertical="center" wrapText="1"/>
    </xf>
    <xf numFmtId="0" fontId="9" fillId="5" borderId="309" xfId="0" applyFont="1" applyFill="1" applyBorder="1" applyAlignment="1">
      <alignment horizontal="center" wrapText="1"/>
    </xf>
    <xf numFmtId="0" fontId="9" fillId="5" borderId="321" xfId="0" applyFont="1" applyFill="1" applyBorder="1" applyAlignment="1">
      <alignment horizontal="center" wrapText="1"/>
    </xf>
    <xf numFmtId="0" fontId="9" fillId="5" borderId="322" xfId="0" applyFont="1" applyFill="1" applyBorder="1" applyAlignment="1">
      <alignment horizontal="center" wrapText="1"/>
    </xf>
    <xf numFmtId="0" fontId="9" fillId="5" borderId="323" xfId="0" applyFont="1" applyFill="1" applyBorder="1" applyAlignment="1">
      <alignment horizontal="center" wrapText="1"/>
    </xf>
    <xf numFmtId="0" fontId="9" fillId="5" borderId="332" xfId="0" applyFont="1" applyFill="1" applyBorder="1" applyAlignment="1">
      <alignment horizontal="center" wrapText="1"/>
    </xf>
    <xf numFmtId="0" fontId="9" fillId="0" borderId="204" xfId="156" applyFont="1" applyBorder="1" applyAlignment="1">
      <alignment horizontal="center" vertical="center" wrapText="1"/>
    </xf>
    <xf numFmtId="0" fontId="9" fillId="0" borderId="275" xfId="3" applyFont="1" applyBorder="1" applyAlignment="1">
      <alignment horizontal="center" vertical="center" wrapText="1"/>
    </xf>
    <xf numFmtId="0" fontId="9" fillId="0" borderId="0" xfId="156" applyFont="1" applyFill="1" applyBorder="1" applyAlignment="1">
      <alignment horizontal="left" vertical="center" indent="4"/>
    </xf>
    <xf numFmtId="0" fontId="81" fillId="37" borderId="335" xfId="68" applyFont="1" applyBorder="1" applyAlignment="1">
      <alignment horizontal="center" vertical="center"/>
    </xf>
    <xf numFmtId="0" fontId="81" fillId="37" borderId="336" xfId="68" applyFont="1" applyBorder="1" applyAlignment="1">
      <alignment horizontal="center" vertical="center" wrapText="1"/>
    </xf>
    <xf numFmtId="0" fontId="107" fillId="5" borderId="0" xfId="3" applyFont="1" applyFill="1"/>
    <xf numFmtId="0" fontId="4" fillId="0" borderId="0" xfId="156" applyFont="1" applyFill="1" applyBorder="1" applyAlignment="1">
      <alignment horizontal="left" vertical="center"/>
    </xf>
    <xf numFmtId="0" fontId="4" fillId="0" borderId="316" xfId="11" applyFont="1" applyFill="1" applyBorder="1" applyAlignment="1">
      <alignment vertical="center" wrapText="1"/>
    </xf>
    <xf numFmtId="0" fontId="4" fillId="0" borderId="309" xfId="11" applyFont="1" applyFill="1" applyBorder="1" applyAlignment="1">
      <alignment vertical="center" wrapText="1"/>
    </xf>
    <xf numFmtId="0" fontId="33" fillId="0" borderId="244" xfId="13" applyFont="1" applyFill="1" applyBorder="1" applyAlignment="1">
      <alignment vertical="center" wrapText="1"/>
    </xf>
    <xf numFmtId="0" fontId="33" fillId="0" borderId="228" xfId="13" applyFont="1" applyFill="1" applyBorder="1" applyAlignment="1">
      <alignment vertical="center" wrapText="1"/>
    </xf>
    <xf numFmtId="0" fontId="33" fillId="0" borderId="227" xfId="13" applyFont="1" applyFill="1" applyBorder="1" applyAlignment="1">
      <alignment vertical="center" wrapText="1"/>
    </xf>
    <xf numFmtId="0" fontId="4" fillId="5" borderId="0" xfId="7" applyFont="1" applyFill="1" applyAlignment="1">
      <alignment horizontal="right" vertical="center" wrapText="1"/>
    </xf>
    <xf numFmtId="0" fontId="1" fillId="5" borderId="99" xfId="0" applyFont="1" applyFill="1" applyBorder="1" applyAlignment="1">
      <alignment horizontal="center" wrapText="1"/>
    </xf>
    <xf numFmtId="0" fontId="0" fillId="5" borderId="88" xfId="0" applyFill="1" applyBorder="1" applyAlignment="1">
      <alignment wrapText="1"/>
    </xf>
    <xf numFmtId="0" fontId="0" fillId="5" borderId="74" xfId="0" applyFill="1" applyBorder="1" applyAlignment="1">
      <alignment wrapText="1"/>
    </xf>
    <xf numFmtId="0" fontId="14" fillId="0" borderId="31" xfId="7" applyFont="1" applyFill="1" applyBorder="1" applyAlignment="1">
      <alignment horizontal="right" vertical="center" wrapText="1"/>
    </xf>
    <xf numFmtId="0" fontId="0" fillId="5" borderId="25" xfId="0" applyFill="1" applyBorder="1" applyAlignment="1">
      <alignment wrapText="1"/>
    </xf>
    <xf numFmtId="0" fontId="14" fillId="0" borderId="89" xfId="7" applyFont="1" applyFill="1" applyBorder="1" applyAlignment="1">
      <alignment horizontal="right" vertical="center" wrapText="1"/>
    </xf>
    <xf numFmtId="0" fontId="33" fillId="0" borderId="89" xfId="7" applyFont="1" applyFill="1" applyBorder="1" applyAlignment="1">
      <alignment horizontal="left" vertical="center" wrapText="1"/>
    </xf>
    <xf numFmtId="0" fontId="14" fillId="0" borderId="89" xfId="7" applyFont="1" applyFill="1" applyBorder="1" applyAlignment="1">
      <alignment horizontal="right" wrapText="1"/>
    </xf>
    <xf numFmtId="0" fontId="33" fillId="0" borderId="89" xfId="7" applyFont="1" applyFill="1" applyBorder="1" applyAlignment="1">
      <alignment horizontal="right" vertical="center" wrapText="1"/>
    </xf>
    <xf numFmtId="0" fontId="12" fillId="5" borderId="0" xfId="7" applyFont="1" applyFill="1" applyAlignment="1">
      <alignment wrapText="1"/>
    </xf>
    <xf numFmtId="0" fontId="4" fillId="5" borderId="0" xfId="7" applyFill="1" applyAlignment="1">
      <alignment wrapText="1"/>
    </xf>
    <xf numFmtId="0" fontId="4" fillId="0" borderId="0" xfId="156" applyFont="1" applyFill="1" applyBorder="1" applyAlignment="1">
      <alignment horizontal="center" vertical="center"/>
    </xf>
    <xf numFmtId="0" fontId="4" fillId="0" borderId="0" xfId="2" applyFill="1" applyBorder="1" applyAlignment="1">
      <alignment horizontal="right"/>
    </xf>
    <xf numFmtId="0" fontId="4" fillId="0" borderId="0" xfId="11" applyFill="1" applyBorder="1" applyAlignment="1"/>
    <xf numFmtId="0" fontId="4" fillId="0" borderId="0" xfId="11" applyFill="1" applyBorder="1"/>
    <xf numFmtId="0" fontId="88" fillId="0" borderId="0" xfId="156" applyFont="1" applyFill="1" applyBorder="1" applyAlignment="1">
      <alignment horizontal="center" vertical="center" wrapText="1"/>
    </xf>
    <xf numFmtId="0" fontId="11" fillId="0" borderId="0" xfId="2" applyFont="1" applyFill="1" applyBorder="1"/>
    <xf numFmtId="0" fontId="11" fillId="0" borderId="0" xfId="11" applyFont="1" applyFill="1" applyBorder="1"/>
    <xf numFmtId="0" fontId="4" fillId="0" borderId="0" xfId="156" applyFill="1" applyBorder="1"/>
    <xf numFmtId="0" fontId="2" fillId="0" borderId="0" xfId="156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56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156" applyFont="1" applyFill="1" applyBorder="1" applyAlignment="1">
      <alignment horizontal="right" vertical="center" indent="2"/>
    </xf>
    <xf numFmtId="0" fontId="22" fillId="0" borderId="0" xfId="156" applyFont="1" applyFill="1" applyBorder="1" applyAlignment="1">
      <alignment horizontal="left" vertical="center" indent="1"/>
    </xf>
    <xf numFmtId="0" fontId="22" fillId="0" borderId="0" xfId="156" applyFont="1" applyFill="1" applyBorder="1" applyAlignment="1">
      <alignment vertical="center"/>
    </xf>
    <xf numFmtId="166" fontId="4" fillId="0" borderId="0" xfId="78" applyNumberFormat="1" applyFont="1" applyFill="1" applyBorder="1" applyAlignment="1">
      <alignment horizontal="left" vertical="center" indent="1"/>
    </xf>
    <xf numFmtId="0" fontId="4" fillId="0" borderId="0" xfId="2" applyFill="1" applyBorder="1" applyAlignment="1"/>
    <xf numFmtId="0" fontId="14" fillId="0" borderId="0" xfId="156" applyFont="1" applyFill="1" applyBorder="1" applyAlignment="1">
      <alignment horizontal="center" vertical="center" wrapText="1"/>
    </xf>
    <xf numFmtId="0" fontId="4" fillId="0" borderId="0" xfId="156" applyFont="1" applyFill="1" applyBorder="1" applyAlignment="1">
      <alignment horizontal="left" vertical="center" indent="1"/>
    </xf>
    <xf numFmtId="0" fontId="0" fillId="0" borderId="0" xfId="156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21" fillId="0" borderId="0" xfId="156" applyFont="1" applyFill="1" applyBorder="1" applyAlignment="1">
      <alignment vertical="center"/>
    </xf>
    <xf numFmtId="0" fontId="4" fillId="0" borderId="0" xfId="156" applyFill="1"/>
    <xf numFmtId="0" fontId="20" fillId="0" borderId="0" xfId="156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4" fillId="0" borderId="0" xfId="2" applyFill="1" applyAlignment="1"/>
    <xf numFmtId="0" fontId="20" fillId="0" borderId="0" xfId="156" applyFont="1" applyFill="1" applyBorder="1" applyAlignment="1">
      <alignment horizontal="left" vertical="center"/>
    </xf>
    <xf numFmtId="0" fontId="1" fillId="4" borderId="313" xfId="10" applyFont="1" applyFill="1" applyBorder="1" applyAlignment="1">
      <alignment horizontal="center" wrapText="1"/>
    </xf>
    <xf numFmtId="0" fontId="11" fillId="5" borderId="204" xfId="3" applyFont="1" applyFill="1" applyBorder="1"/>
    <xf numFmtId="0" fontId="4" fillId="0" borderId="204" xfId="156" applyFont="1" applyBorder="1" applyAlignment="1">
      <alignment horizontal="center" vertical="center" wrapText="1"/>
    </xf>
    <xf numFmtId="0" fontId="104" fillId="0" borderId="338" xfId="156" applyFont="1" applyFill="1" applyBorder="1" applyAlignment="1">
      <alignment horizontal="left" vertical="center"/>
    </xf>
    <xf numFmtId="0" fontId="25" fillId="0" borderId="338" xfId="156" applyFont="1" applyFill="1" applyBorder="1" applyAlignment="1">
      <alignment horizontal="center" vertical="center"/>
    </xf>
    <xf numFmtId="0" fontId="104" fillId="0" borderId="50" xfId="156" applyFont="1" applyFill="1" applyBorder="1" applyAlignment="1">
      <alignment horizontal="left" vertical="center"/>
    </xf>
    <xf numFmtId="0" fontId="25" fillId="0" borderId="50" xfId="156" applyFont="1" applyFill="1" applyBorder="1" applyAlignment="1">
      <alignment horizontal="center" vertical="center"/>
    </xf>
    <xf numFmtId="0" fontId="104" fillId="0" borderId="340" xfId="156" applyFont="1" applyFill="1" applyBorder="1" applyAlignment="1">
      <alignment horizontal="left" vertical="center"/>
    </xf>
    <xf numFmtId="0" fontId="25" fillId="0" borderId="340" xfId="156" applyFont="1" applyFill="1" applyBorder="1" applyAlignment="1">
      <alignment horizontal="center" vertical="center"/>
    </xf>
    <xf numFmtId="185" fontId="2" fillId="2" borderId="343" xfId="10" applyNumberFormat="1" applyFill="1" applyBorder="1" applyAlignment="1">
      <alignment vertical="top" wrapText="1"/>
    </xf>
    <xf numFmtId="0" fontId="2" fillId="2" borderId="113" xfId="10" applyNumberFormat="1" applyFill="1" applyBorder="1" applyAlignment="1">
      <alignment vertical="top" wrapText="1"/>
    </xf>
    <xf numFmtId="0" fontId="2" fillId="2" borderId="304" xfId="10" applyNumberFormat="1" applyFill="1" applyBorder="1" applyAlignment="1">
      <alignment vertical="top" wrapText="1"/>
    </xf>
    <xf numFmtId="0" fontId="9" fillId="12" borderId="344" xfId="156" applyFont="1" applyFill="1" applyBorder="1" applyAlignment="1">
      <alignment horizontal="center"/>
    </xf>
    <xf numFmtId="0" fontId="9" fillId="12" borderId="345" xfId="156" applyFont="1" applyFill="1" applyBorder="1" applyAlignment="1">
      <alignment horizontal="center"/>
    </xf>
    <xf numFmtId="0" fontId="9" fillId="12" borderId="346" xfId="156" applyFont="1" applyFill="1" applyBorder="1" applyAlignment="1">
      <alignment horizontal="center"/>
    </xf>
    <xf numFmtId="0" fontId="4" fillId="0" borderId="349" xfId="3" applyFont="1" applyBorder="1" applyAlignment="1">
      <alignment horizontal="center" vertical="center"/>
    </xf>
    <xf numFmtId="0" fontId="4" fillId="0" borderId="0" xfId="3" applyAlignment="1"/>
    <xf numFmtId="0" fontId="4" fillId="5" borderId="0" xfId="1" applyFont="1" applyFill="1" applyAlignment="1">
      <alignment vertical="center"/>
    </xf>
    <xf numFmtId="0" fontId="0" fillId="47" borderId="200" xfId="0" applyFill="1" applyBorder="1"/>
    <xf numFmtId="0" fontId="0" fillId="47" borderId="264" xfId="0" applyFill="1" applyBorder="1"/>
    <xf numFmtId="0" fontId="0" fillId="47" borderId="233" xfId="0" applyFill="1" applyBorder="1"/>
    <xf numFmtId="0" fontId="0" fillId="47" borderId="284" xfId="0" applyFill="1" applyBorder="1"/>
    <xf numFmtId="0" fontId="0" fillId="47" borderId="67" xfId="0" applyFill="1" applyBorder="1"/>
    <xf numFmtId="0" fontId="0" fillId="49" borderId="124" xfId="0" applyFill="1" applyBorder="1"/>
    <xf numFmtId="0" fontId="0" fillId="49" borderId="105" xfId="0" applyFill="1" applyBorder="1"/>
    <xf numFmtId="0" fontId="0" fillId="49" borderId="122" xfId="0" applyFill="1" applyBorder="1"/>
    <xf numFmtId="0" fontId="0" fillId="48" borderId="105" xfId="0" applyFill="1" applyBorder="1"/>
    <xf numFmtId="0" fontId="0" fillId="48" borderId="122" xfId="0" applyFill="1" applyBorder="1"/>
    <xf numFmtId="0" fontId="0" fillId="48" borderId="124" xfId="0" applyFill="1" applyBorder="1"/>
    <xf numFmtId="0" fontId="0" fillId="48" borderId="133" xfId="0" applyFill="1" applyBorder="1" applyAlignment="1">
      <alignment horizontal="center"/>
    </xf>
    <xf numFmtId="0" fontId="0" fillId="48" borderId="59" xfId="0" applyFill="1" applyBorder="1" applyAlignment="1">
      <alignment horizontal="center"/>
    </xf>
    <xf numFmtId="0" fontId="4" fillId="47" borderId="347" xfId="156" applyFill="1" applyBorder="1" applyAlignment="1">
      <alignment horizontal="right"/>
    </xf>
    <xf numFmtId="0" fontId="4" fillId="49" borderId="347" xfId="156" applyFill="1" applyBorder="1" applyAlignment="1">
      <alignment horizontal="right"/>
    </xf>
    <xf numFmtId="0" fontId="4" fillId="49" borderId="348" xfId="156" applyFill="1" applyBorder="1" applyAlignment="1">
      <alignment horizontal="center"/>
    </xf>
    <xf numFmtId="0" fontId="4" fillId="49" borderId="25" xfId="156" applyFill="1" applyBorder="1" applyAlignment="1">
      <alignment horizontal="right"/>
    </xf>
    <xf numFmtId="0" fontId="4" fillId="49" borderId="351" xfId="3" applyNumberFormat="1" applyFont="1" applyFill="1" applyBorder="1"/>
    <xf numFmtId="0" fontId="4" fillId="49" borderId="348" xfId="3" applyNumberFormat="1" applyFont="1" applyFill="1" applyBorder="1"/>
    <xf numFmtId="0" fontId="4" fillId="49" borderId="264" xfId="3" applyNumberFormat="1" applyFont="1" applyFill="1" applyBorder="1"/>
    <xf numFmtId="0" fontId="4" fillId="49" borderId="211" xfId="3" applyNumberFormat="1" applyFont="1" applyFill="1" applyBorder="1"/>
    <xf numFmtId="0" fontId="4" fillId="49" borderId="29" xfId="3" applyNumberFormat="1" applyFont="1" applyFill="1" applyBorder="1"/>
    <xf numFmtId="0" fontId="4" fillId="49" borderId="25" xfId="3" applyNumberFormat="1" applyFont="1" applyFill="1" applyBorder="1"/>
    <xf numFmtId="0" fontId="4" fillId="49" borderId="350" xfId="3" applyNumberFormat="1" applyFont="1" applyFill="1" applyBorder="1"/>
    <xf numFmtId="0" fontId="4" fillId="49" borderId="347" xfId="3" applyNumberFormat="1" applyFont="1" applyFill="1" applyBorder="1"/>
    <xf numFmtId="0" fontId="4" fillId="49" borderId="28" xfId="3" applyNumberFormat="1" applyFont="1" applyFill="1" applyBorder="1" applyAlignment="1"/>
    <xf numFmtId="0" fontId="4" fillId="49" borderId="253" xfId="3" applyNumberFormat="1" applyFont="1" applyFill="1" applyBorder="1" applyAlignment="1"/>
    <xf numFmtId="0" fontId="4" fillId="49" borderId="254" xfId="3" applyNumberFormat="1" applyFont="1" applyFill="1" applyBorder="1" applyAlignment="1"/>
    <xf numFmtId="0" fontId="4" fillId="49" borderId="27" xfId="156" applyFont="1" applyFill="1" applyBorder="1" applyAlignment="1">
      <alignment horizontal="right" vertical="center" indent="1"/>
    </xf>
    <xf numFmtId="0" fontId="4" fillId="49" borderId="25" xfId="156" applyFont="1" applyFill="1" applyBorder="1" applyAlignment="1">
      <alignment horizontal="right" vertical="center" indent="1"/>
    </xf>
    <xf numFmtId="0" fontId="4" fillId="49" borderId="62" xfId="156" applyFont="1" applyFill="1" applyBorder="1" applyAlignment="1">
      <alignment horizontal="right" vertical="center" indent="1"/>
    </xf>
    <xf numFmtId="0" fontId="4" fillId="49" borderId="50" xfId="156" applyFont="1" applyFill="1" applyBorder="1" applyAlignment="1">
      <alignment horizontal="right" vertical="center" indent="1"/>
    </xf>
    <xf numFmtId="0" fontId="4" fillId="49" borderId="333" xfId="156" applyFont="1" applyFill="1" applyBorder="1"/>
    <xf numFmtId="0" fontId="4" fillId="49" borderId="338" xfId="156" applyFont="1" applyFill="1" applyBorder="1"/>
    <xf numFmtId="0" fontId="4" fillId="49" borderId="339" xfId="156" applyFont="1" applyFill="1" applyBorder="1"/>
    <xf numFmtId="0" fontId="4" fillId="49" borderId="340" xfId="156" applyFont="1" applyFill="1" applyBorder="1"/>
    <xf numFmtId="0" fontId="4" fillId="49" borderId="341" xfId="156" applyFont="1" applyFill="1" applyBorder="1"/>
    <xf numFmtId="0" fontId="4" fillId="49" borderId="342" xfId="156" applyFont="1" applyFill="1" applyBorder="1"/>
    <xf numFmtId="0" fontId="0" fillId="47" borderId="85" xfId="0" applyFill="1" applyBorder="1"/>
    <xf numFmtId="0" fontId="0" fillId="47" borderId="123" xfId="0" applyFill="1" applyBorder="1"/>
    <xf numFmtId="0" fontId="0" fillId="48" borderId="212" xfId="0" applyFill="1" applyBorder="1"/>
    <xf numFmtId="0" fontId="0" fillId="49" borderId="162" xfId="0" applyFill="1" applyBorder="1" applyAlignment="1">
      <alignment horizontal="center"/>
    </xf>
    <xf numFmtId="0" fontId="0" fillId="49" borderId="59" xfId="0" applyFill="1" applyBorder="1" applyAlignment="1">
      <alignment horizontal="center"/>
    </xf>
    <xf numFmtId="0" fontId="0" fillId="49" borderId="212" xfId="0" applyFill="1" applyBorder="1"/>
    <xf numFmtId="0" fontId="0" fillId="5" borderId="212" xfId="0" applyFill="1" applyBorder="1"/>
    <xf numFmtId="0" fontId="4" fillId="49" borderId="212" xfId="0" applyFont="1" applyFill="1" applyBorder="1"/>
    <xf numFmtId="0" fontId="4" fillId="49" borderId="233" xfId="0" applyFont="1" applyFill="1" applyBorder="1"/>
    <xf numFmtId="0" fontId="0" fillId="49" borderId="233" xfId="0" applyFill="1" applyBorder="1"/>
    <xf numFmtId="0" fontId="0" fillId="49" borderId="65" xfId="0" applyFill="1" applyBorder="1" applyAlignment="1">
      <alignment horizontal="center"/>
    </xf>
    <xf numFmtId="0" fontId="4" fillId="5" borderId="322" xfId="0" applyFont="1" applyFill="1" applyBorder="1"/>
    <xf numFmtId="0" fontId="0" fillId="5" borderId="322" xfId="0" applyFill="1" applyBorder="1"/>
    <xf numFmtId="0" fontId="0" fillId="5" borderId="323" xfId="0" applyFill="1" applyBorder="1"/>
    <xf numFmtId="0" fontId="9" fillId="5" borderId="321" xfId="0" applyFont="1" applyFill="1" applyBorder="1"/>
    <xf numFmtId="0" fontId="9" fillId="5" borderId="319" xfId="0" applyFont="1" applyFill="1" applyBorder="1"/>
    <xf numFmtId="0" fontId="9" fillId="5" borderId="322" xfId="0" applyFont="1" applyFill="1" applyBorder="1"/>
    <xf numFmtId="0" fontId="9" fillId="5" borderId="320" xfId="0" applyFont="1" applyFill="1" applyBorder="1"/>
    <xf numFmtId="0" fontId="4" fillId="5" borderId="212" xfId="0" applyFont="1" applyFill="1" applyBorder="1"/>
    <xf numFmtId="0" fontId="4" fillId="5" borderId="229" xfId="0" applyFont="1" applyFill="1" applyBorder="1"/>
    <xf numFmtId="0" fontId="0" fillId="49" borderId="232" xfId="0" applyFill="1" applyBorder="1"/>
    <xf numFmtId="0" fontId="9" fillId="0" borderId="345" xfId="0" applyFont="1" applyFill="1" applyBorder="1" applyAlignment="1">
      <alignment horizontal="center" vertical="center" wrapText="1"/>
    </xf>
    <xf numFmtId="0" fontId="9" fillId="0" borderId="346" xfId="0" applyFont="1" applyFill="1" applyBorder="1" applyAlignment="1">
      <alignment horizontal="center" vertical="center" wrapText="1"/>
    </xf>
    <xf numFmtId="0" fontId="4" fillId="5" borderId="233" xfId="0" applyFont="1" applyFill="1" applyBorder="1"/>
    <xf numFmtId="0" fontId="0" fillId="5" borderId="233" xfId="0" applyFill="1" applyBorder="1"/>
    <xf numFmtId="0" fontId="4" fillId="5" borderId="58" xfId="0" applyFont="1" applyFill="1" applyBorder="1"/>
    <xf numFmtId="0" fontId="0" fillId="5" borderId="316" xfId="0" applyFill="1" applyBorder="1"/>
    <xf numFmtId="0" fontId="4" fillId="5" borderId="308" xfId="0" applyFont="1" applyFill="1" applyBorder="1"/>
    <xf numFmtId="0" fontId="0" fillId="5" borderId="308" xfId="0" applyFill="1" applyBorder="1"/>
    <xf numFmtId="0" fontId="9" fillId="5" borderId="345" xfId="0" applyFont="1" applyFill="1" applyBorder="1"/>
    <xf numFmtId="0" fontId="9" fillId="5" borderId="346" xfId="0" applyFont="1" applyFill="1" applyBorder="1"/>
    <xf numFmtId="0" fontId="0" fillId="49" borderId="31" xfId="0" applyFill="1" applyBorder="1"/>
    <xf numFmtId="0" fontId="0" fillId="49" borderId="32" xfId="0" applyFill="1" applyBorder="1"/>
    <xf numFmtId="0" fontId="0" fillId="49" borderId="229" xfId="0" applyFill="1" applyBorder="1"/>
    <xf numFmtId="0" fontId="0" fillId="49" borderId="133" xfId="0" applyFill="1" applyBorder="1" applyAlignment="1">
      <alignment horizontal="center"/>
    </xf>
    <xf numFmtId="0" fontId="4" fillId="49" borderId="124" xfId="0" applyFont="1" applyFill="1" applyBorder="1"/>
    <xf numFmtId="0" fontId="28" fillId="49" borderId="31" xfId="1" applyFont="1" applyFill="1" applyBorder="1" applyAlignment="1">
      <alignment horizontal="center" vertical="center" wrapText="1"/>
    </xf>
    <xf numFmtId="0" fontId="28" fillId="49" borderId="212" xfId="1" applyFont="1" applyFill="1" applyBorder="1" applyAlignment="1">
      <alignment horizontal="center" vertical="center" wrapText="1"/>
    </xf>
    <xf numFmtId="0" fontId="28" fillId="49" borderId="251" xfId="1" applyFont="1" applyFill="1" applyBorder="1" applyAlignment="1">
      <alignment horizontal="center" vertical="center" wrapText="1"/>
    </xf>
    <xf numFmtId="0" fontId="28" fillId="49" borderId="233" xfId="1" applyFont="1" applyFill="1" applyBorder="1" applyAlignment="1">
      <alignment horizontal="center" vertical="center" wrapText="1"/>
    </xf>
    <xf numFmtId="0" fontId="28" fillId="49" borderId="252" xfId="1" applyFont="1" applyFill="1" applyBorder="1" applyAlignment="1">
      <alignment horizontal="center" vertical="center" wrapText="1"/>
    </xf>
    <xf numFmtId="0" fontId="28" fillId="49" borderId="253" xfId="1" applyFont="1" applyFill="1" applyBorder="1" applyAlignment="1">
      <alignment horizontal="center" vertical="center" wrapText="1"/>
    </xf>
    <xf numFmtId="0" fontId="28" fillId="49" borderId="254" xfId="1" applyFont="1" applyFill="1" applyBorder="1" applyAlignment="1">
      <alignment horizontal="center" vertical="center" wrapText="1"/>
    </xf>
    <xf numFmtId="0" fontId="0" fillId="49" borderId="200" xfId="0" applyFill="1" applyBorder="1" applyAlignment="1">
      <alignment vertical="center"/>
    </xf>
    <xf numFmtId="0" fontId="4" fillId="49" borderId="56" xfId="0" applyFont="1" applyFill="1" applyBorder="1" applyAlignment="1">
      <alignment vertical="center"/>
    </xf>
    <xf numFmtId="0" fontId="4" fillId="49" borderId="263" xfId="0" applyFont="1" applyFill="1" applyBorder="1" applyAlignment="1">
      <alignment vertical="center"/>
    </xf>
    <xf numFmtId="0" fontId="4" fillId="49" borderId="59" xfId="0" applyFont="1" applyFill="1" applyBorder="1" applyAlignment="1">
      <alignment vertical="center"/>
    </xf>
    <xf numFmtId="0" fontId="0" fillId="49" borderId="7" xfId="0" applyFill="1" applyBorder="1" applyAlignment="1">
      <alignment vertical="center"/>
    </xf>
    <xf numFmtId="0" fontId="0" fillId="49" borderId="63" xfId="0" applyFill="1" applyBorder="1" applyAlignment="1">
      <alignment vertical="center"/>
    </xf>
    <xf numFmtId="0" fontId="0" fillId="49" borderId="201" xfId="0" applyFill="1" applyBorder="1" applyAlignment="1">
      <alignment vertical="center"/>
    </xf>
    <xf numFmtId="0" fontId="0" fillId="49" borderId="264" xfId="0" applyFill="1" applyBorder="1" applyAlignment="1">
      <alignment vertical="center"/>
    </xf>
    <xf numFmtId="0" fontId="4" fillId="49" borderId="244" xfId="0" applyFont="1" applyFill="1" applyBorder="1" applyAlignment="1">
      <alignment vertical="center"/>
    </xf>
    <xf numFmtId="0" fontId="4" fillId="49" borderId="265" xfId="0" applyFont="1" applyFill="1" applyBorder="1" applyAlignment="1">
      <alignment vertical="center"/>
    </xf>
    <xf numFmtId="0" fontId="4" fillId="49" borderId="229" xfId="0" applyFont="1" applyFill="1" applyBorder="1" applyAlignment="1">
      <alignment vertical="center"/>
    </xf>
    <xf numFmtId="0" fontId="0" fillId="49" borderId="227" xfId="0" applyFill="1" applyBorder="1" applyAlignment="1">
      <alignment vertical="center"/>
    </xf>
    <xf numFmtId="0" fontId="0" fillId="49" borderId="212" xfId="0" applyFill="1" applyBorder="1" applyAlignment="1">
      <alignment vertical="center"/>
    </xf>
    <xf numFmtId="0" fontId="0" fillId="49" borderId="211" xfId="0" applyFill="1" applyBorder="1" applyAlignment="1">
      <alignment vertical="center"/>
    </xf>
    <xf numFmtId="0" fontId="4" fillId="49" borderId="264" xfId="0" applyFont="1" applyFill="1" applyBorder="1" applyAlignment="1">
      <alignment vertical="center"/>
    </xf>
    <xf numFmtId="0" fontId="0" fillId="49" borderId="244" xfId="0" applyFill="1" applyBorder="1" applyAlignment="1">
      <alignment vertical="center"/>
    </xf>
    <xf numFmtId="0" fontId="0" fillId="49" borderId="265" xfId="0" applyFill="1" applyBorder="1" applyAlignment="1">
      <alignment vertical="center"/>
    </xf>
    <xf numFmtId="0" fontId="0" fillId="49" borderId="229" xfId="0" applyFill="1" applyBorder="1" applyAlignment="1">
      <alignment vertical="center"/>
    </xf>
    <xf numFmtId="0" fontId="4" fillId="49" borderId="67" xfId="0" applyFont="1" applyFill="1" applyBorder="1" applyAlignment="1">
      <alignment vertical="center"/>
    </xf>
    <xf numFmtId="0" fontId="0" fillId="49" borderId="57" xfId="0" applyFill="1" applyBorder="1" applyAlignment="1">
      <alignment vertical="center"/>
    </xf>
    <xf numFmtId="0" fontId="0" fillId="49" borderId="62" xfId="0" applyFill="1" applyBorder="1" applyAlignment="1">
      <alignment vertical="center"/>
    </xf>
    <xf numFmtId="0" fontId="0" fillId="49" borderId="65" xfId="0" applyFill="1" applyBorder="1" applyAlignment="1">
      <alignment vertical="center"/>
    </xf>
    <xf numFmtId="0" fontId="0" fillId="49" borderId="68" xfId="0" applyFill="1" applyBorder="1" applyAlignment="1">
      <alignment vertical="center"/>
    </xf>
    <xf numFmtId="0" fontId="0" fillId="49" borderId="64" xfId="0" applyFill="1" applyBorder="1" applyAlignment="1">
      <alignment vertical="center"/>
    </xf>
    <xf numFmtId="0" fontId="0" fillId="49" borderId="50" xfId="0" applyFill="1" applyBorder="1" applyAlignment="1">
      <alignment vertical="center"/>
    </xf>
    <xf numFmtId="0" fontId="0" fillId="49" borderId="27" xfId="0" applyFill="1" applyBorder="1" applyAlignment="1">
      <alignment horizontal="center" vertical="center"/>
    </xf>
    <xf numFmtId="0" fontId="0" fillId="49" borderId="31" xfId="0" applyFill="1" applyBorder="1" applyAlignment="1">
      <alignment horizontal="center" vertical="center"/>
    </xf>
    <xf numFmtId="0" fontId="0" fillId="49" borderId="32" xfId="0" applyFill="1" applyBorder="1" applyAlignment="1">
      <alignment horizontal="center" vertical="center"/>
    </xf>
    <xf numFmtId="0" fontId="0" fillId="49" borderId="272" xfId="0" applyFill="1" applyBorder="1" applyAlignment="1">
      <alignment horizontal="center" vertical="center"/>
    </xf>
    <xf numFmtId="0" fontId="0" fillId="49" borderId="273" xfId="0" applyFill="1" applyBorder="1" applyAlignment="1">
      <alignment horizontal="center" vertical="center"/>
    </xf>
    <xf numFmtId="0" fontId="0" fillId="49" borderId="274" xfId="0" applyFill="1" applyBorder="1" applyAlignment="1">
      <alignment horizontal="center" vertical="center"/>
    </xf>
    <xf numFmtId="0" fontId="0" fillId="49" borderId="265" xfId="0" applyFill="1" applyBorder="1"/>
    <xf numFmtId="0" fontId="4" fillId="49" borderId="265" xfId="0" applyFont="1" applyFill="1" applyBorder="1"/>
    <xf numFmtId="0" fontId="4" fillId="49" borderId="229" xfId="0" applyFont="1" applyFill="1" applyBorder="1"/>
    <xf numFmtId="0" fontId="0" fillId="49" borderId="201" xfId="0" applyFill="1" applyBorder="1"/>
    <xf numFmtId="0" fontId="0" fillId="49" borderId="113" xfId="0" applyFill="1" applyBorder="1"/>
    <xf numFmtId="0" fontId="0" fillId="49" borderId="211" xfId="0" applyFill="1" applyBorder="1"/>
    <xf numFmtId="0" fontId="0" fillId="49" borderId="253" xfId="0" applyFill="1" applyBorder="1"/>
    <xf numFmtId="0" fontId="4" fillId="49" borderId="164" xfId="0" applyFont="1" applyFill="1" applyBorder="1"/>
    <xf numFmtId="0" fontId="0" fillId="49" borderId="164" xfId="0" applyFill="1" applyBorder="1"/>
    <xf numFmtId="0" fontId="0" fillId="49" borderId="50" xfId="0" applyFill="1" applyBorder="1"/>
    <xf numFmtId="0" fontId="0" fillId="49" borderId="51" xfId="0" applyFill="1" applyBorder="1"/>
    <xf numFmtId="0" fontId="0" fillId="49" borderId="326" xfId="0" applyFill="1" applyBorder="1"/>
    <xf numFmtId="0" fontId="0" fillId="49" borderId="63" xfId="0" applyFill="1" applyBorder="1"/>
    <xf numFmtId="0" fontId="4" fillId="49" borderId="59" xfId="0" applyFont="1" applyFill="1" applyBorder="1"/>
    <xf numFmtId="0" fontId="4" fillId="49" borderId="7" xfId="0" applyFont="1" applyFill="1" applyBorder="1"/>
    <xf numFmtId="0" fontId="0" fillId="49" borderId="7" xfId="0" applyFill="1" applyBorder="1"/>
    <xf numFmtId="0" fontId="0" fillId="49" borderId="299" xfId="0" applyFill="1" applyBorder="1"/>
    <xf numFmtId="0" fontId="4" fillId="49" borderId="227" xfId="0" applyFont="1" applyFill="1" applyBorder="1"/>
    <xf numFmtId="0" fontId="0" fillId="49" borderId="227" xfId="0" applyFill="1" applyBorder="1"/>
    <xf numFmtId="0" fontId="4" fillId="49" borderId="299" xfId="0" applyFont="1" applyFill="1" applyBorder="1"/>
    <xf numFmtId="0" fontId="0" fillId="49" borderId="293" xfId="0" applyFill="1" applyBorder="1"/>
    <xf numFmtId="0" fontId="0" fillId="49" borderId="292" xfId="0" applyFill="1" applyBorder="1"/>
    <xf numFmtId="0" fontId="0" fillId="47" borderId="200" xfId="0" applyFill="1" applyBorder="1" applyAlignment="1">
      <alignment vertical="center"/>
    </xf>
    <xf numFmtId="0" fontId="0" fillId="47" borderId="264" xfId="0" applyFill="1" applyBorder="1" applyAlignment="1">
      <alignment vertical="center"/>
    </xf>
    <xf numFmtId="0" fontId="0" fillId="47" borderId="67" xfId="0" applyFill="1" applyBorder="1" applyAlignment="1">
      <alignment vertical="center"/>
    </xf>
    <xf numFmtId="1" fontId="4" fillId="48" borderId="89" xfId="7" applyNumberFormat="1" applyFont="1" applyFill="1" applyBorder="1" applyAlignment="1">
      <alignment horizontal="right" vertical="center" wrapText="1"/>
    </xf>
    <xf numFmtId="1" fontId="4" fillId="48" borderId="89" xfId="11" applyNumberFormat="1" applyFont="1" applyFill="1" applyBorder="1" applyAlignment="1">
      <alignment horizontal="right" vertical="center" wrapText="1"/>
    </xf>
    <xf numFmtId="168" fontId="4" fillId="48" borderId="88" xfId="7" applyNumberFormat="1" applyFont="1" applyFill="1" applyBorder="1" applyAlignment="1">
      <alignment horizontal="right" vertical="center" wrapText="1"/>
    </xf>
    <xf numFmtId="167" fontId="4" fillId="48" borderId="89" xfId="7" applyNumberFormat="1" applyFont="1" applyFill="1" applyBorder="1" applyAlignment="1">
      <alignment horizontal="right" vertical="center" wrapText="1"/>
    </xf>
    <xf numFmtId="1" fontId="15" fillId="48" borderId="89" xfId="11" applyNumberFormat="1" applyFont="1" applyFill="1" applyBorder="1" applyAlignment="1">
      <alignment horizontal="right" vertical="center" wrapText="1"/>
    </xf>
    <xf numFmtId="168" fontId="4" fillId="48" borderId="89" xfId="7" applyNumberFormat="1" applyFont="1" applyFill="1" applyBorder="1" applyAlignment="1">
      <alignment horizontal="right" vertical="center" wrapText="1"/>
    </xf>
    <xf numFmtId="1" fontId="4" fillId="48" borderId="77" xfId="7" applyNumberFormat="1" applyFont="1" applyFill="1" applyBorder="1" applyAlignment="1">
      <alignment horizontal="right" vertical="center" wrapText="1"/>
    </xf>
    <xf numFmtId="1" fontId="15" fillId="48" borderId="77" xfId="11" applyNumberFormat="1" applyFont="1" applyFill="1" applyBorder="1" applyAlignment="1">
      <alignment horizontal="right" vertical="center" wrapText="1"/>
    </xf>
    <xf numFmtId="168" fontId="4" fillId="48" borderId="74" xfId="7" applyNumberFormat="1" applyFont="1" applyFill="1" applyBorder="1" applyAlignment="1">
      <alignment horizontal="right" vertical="center" wrapText="1"/>
    </xf>
    <xf numFmtId="1" fontId="4" fillId="48" borderId="31" xfId="7" applyNumberFormat="1" applyFont="1" applyFill="1" applyBorder="1" applyAlignment="1">
      <alignment horizontal="right" vertical="center" wrapText="1"/>
    </xf>
    <xf numFmtId="3" fontId="4" fillId="48" borderId="89" xfId="7" applyNumberFormat="1" applyFont="1" applyFill="1" applyBorder="1" applyAlignment="1">
      <alignment horizontal="right" vertical="center" wrapText="1"/>
    </xf>
    <xf numFmtId="1" fontId="4" fillId="48" borderId="31" xfId="11" applyNumberFormat="1" applyFont="1" applyFill="1" applyBorder="1" applyAlignment="1">
      <alignment horizontal="right" vertical="center" wrapText="1"/>
    </xf>
    <xf numFmtId="3" fontId="4" fillId="48" borderId="96" xfId="7" applyNumberFormat="1" applyFont="1" applyFill="1" applyBorder="1" applyAlignment="1">
      <alignment horizontal="right" vertical="center" wrapText="1"/>
    </xf>
    <xf numFmtId="0" fontId="14" fillId="48" borderId="31" xfId="13" applyFont="1" applyFill="1" applyBorder="1" applyAlignment="1">
      <alignment horizontal="right" vertical="top" wrapText="1"/>
    </xf>
    <xf numFmtId="0" fontId="14" fillId="48" borderId="30" xfId="13" applyFont="1" applyFill="1" applyBorder="1" applyAlignment="1">
      <alignment horizontal="right" vertical="top" wrapText="1"/>
    </xf>
    <xf numFmtId="165" fontId="14" fillId="48" borderId="89" xfId="7" applyNumberFormat="1" applyFont="1" applyFill="1" applyBorder="1" applyAlignment="1">
      <alignment horizontal="right" vertical="center" wrapText="1"/>
    </xf>
    <xf numFmtId="2" fontId="14" fillId="48" borderId="89" xfId="7" applyNumberFormat="1" applyFont="1" applyFill="1" applyBorder="1" applyAlignment="1">
      <alignment horizontal="right" vertical="center" wrapText="1"/>
    </xf>
    <xf numFmtId="165" fontId="14" fillId="48" borderId="98" xfId="7" applyNumberFormat="1" applyFont="1" applyFill="1" applyBorder="1" applyAlignment="1">
      <alignment horizontal="right" vertical="center" wrapText="1"/>
    </xf>
    <xf numFmtId="10" fontId="34" fillId="48" borderId="89" xfId="7" applyNumberFormat="1" applyFont="1" applyFill="1" applyBorder="1" applyAlignment="1">
      <alignment horizontal="right" vertical="center" wrapText="1"/>
    </xf>
    <xf numFmtId="0" fontId="14" fillId="48" borderId="89" xfId="13" applyFont="1" applyFill="1" applyBorder="1" applyAlignment="1">
      <alignment horizontal="right" vertical="top" wrapText="1"/>
    </xf>
    <xf numFmtId="0" fontId="14" fillId="48" borderId="98" xfId="13" applyFont="1" applyFill="1" applyBorder="1" applyAlignment="1">
      <alignment horizontal="right" vertical="top" wrapText="1"/>
    </xf>
    <xf numFmtId="0" fontId="28" fillId="47" borderId="157" xfId="1" applyFont="1" applyFill="1" applyBorder="1" applyAlignment="1">
      <alignment horizontal="right" vertical="center"/>
    </xf>
    <xf numFmtId="0" fontId="28" fillId="47" borderId="158" xfId="1" applyFont="1" applyFill="1" applyBorder="1" applyAlignment="1">
      <alignment horizontal="right" vertical="center"/>
    </xf>
    <xf numFmtId="0" fontId="28" fillId="47" borderId="160" xfId="1" applyFont="1" applyFill="1" applyBorder="1" applyAlignment="1">
      <alignment horizontal="right" vertical="center"/>
    </xf>
    <xf numFmtId="0" fontId="28" fillId="47" borderId="162" xfId="1" applyFont="1" applyFill="1" applyBorder="1" applyAlignment="1">
      <alignment horizontal="right" vertical="center"/>
    </xf>
    <xf numFmtId="0" fontId="28" fillId="47" borderId="164" xfId="1" applyFont="1" applyFill="1" applyBorder="1" applyAlignment="1">
      <alignment horizontal="right" vertical="center"/>
    </xf>
    <xf numFmtId="0" fontId="28" fillId="47" borderId="165" xfId="1" applyFont="1" applyFill="1" applyBorder="1" applyAlignment="1">
      <alignment horizontal="right" vertical="center"/>
    </xf>
    <xf numFmtId="0" fontId="28" fillId="47" borderId="167" xfId="1" applyFont="1" applyFill="1" applyBorder="1" applyAlignment="1">
      <alignment horizontal="right" vertical="center"/>
    </xf>
    <xf numFmtId="0" fontId="28" fillId="47" borderId="155" xfId="1" applyFont="1" applyFill="1" applyBorder="1" applyAlignment="1">
      <alignment horizontal="right" vertical="center"/>
    </xf>
    <xf numFmtId="0" fontId="28" fillId="47" borderId="79" xfId="1" applyFont="1" applyFill="1" applyBorder="1" applyAlignment="1">
      <alignment horizontal="right" vertical="center"/>
    </xf>
    <xf numFmtId="0" fontId="28" fillId="47" borderId="159" xfId="1" applyFont="1" applyFill="1" applyBorder="1" applyAlignment="1">
      <alignment horizontal="right" vertical="center"/>
    </xf>
    <xf numFmtId="0" fontId="28" fillId="47" borderId="32" xfId="1" applyFont="1" applyFill="1" applyBorder="1" applyAlignment="1">
      <alignment horizontal="right" vertical="center"/>
    </xf>
    <xf numFmtId="0" fontId="28" fillId="47" borderId="134" xfId="1" applyFont="1" applyFill="1" applyBorder="1" applyAlignment="1">
      <alignment horizontal="right" vertical="center"/>
    </xf>
    <xf numFmtId="0" fontId="28" fillId="47" borderId="154" xfId="1" applyFont="1" applyFill="1" applyBorder="1" applyAlignment="1">
      <alignment horizontal="right" vertical="center"/>
    </xf>
    <xf numFmtId="0" fontId="28" fillId="47" borderId="156" xfId="1" applyFont="1" applyFill="1" applyBorder="1" applyAlignment="1">
      <alignment horizontal="right" vertical="center"/>
    </xf>
    <xf numFmtId="0" fontId="28" fillId="47" borderId="171" xfId="1" applyFont="1" applyFill="1" applyBorder="1" applyAlignment="1">
      <alignment horizontal="right" vertical="center"/>
    </xf>
    <xf numFmtId="0" fontId="28" fillId="47" borderId="172" xfId="1" applyFont="1" applyFill="1" applyBorder="1" applyAlignment="1">
      <alignment horizontal="right" vertical="center"/>
    </xf>
    <xf numFmtId="0" fontId="28" fillId="47" borderId="29" xfId="1" applyFont="1" applyFill="1" applyBorder="1" applyAlignment="1">
      <alignment horizontal="right" vertical="center"/>
    </xf>
    <xf numFmtId="0" fontId="28" fillId="47" borderId="30" xfId="1" applyFont="1" applyFill="1" applyBorder="1" applyAlignment="1">
      <alignment horizontal="right" vertical="center"/>
    </xf>
    <xf numFmtId="0" fontId="28" fillId="47" borderId="166" xfId="1" applyFont="1" applyFill="1" applyBorder="1" applyAlignment="1">
      <alignment horizontal="right" vertical="center"/>
    </xf>
    <xf numFmtId="0" fontId="28" fillId="47" borderId="173" xfId="1" applyFont="1" applyFill="1" applyBorder="1" applyAlignment="1">
      <alignment horizontal="right" vertical="center"/>
    </xf>
    <xf numFmtId="0" fontId="28" fillId="47" borderId="138" xfId="1" applyFont="1" applyFill="1" applyBorder="1" applyAlignment="1">
      <alignment horizontal="right" vertical="center"/>
    </xf>
    <xf numFmtId="0" fontId="28" fillId="47" borderId="176" xfId="1" applyFont="1" applyFill="1" applyBorder="1" applyAlignment="1">
      <alignment horizontal="right" vertical="center"/>
    </xf>
    <xf numFmtId="0" fontId="28" fillId="47" borderId="73" xfId="1" applyFont="1" applyFill="1" applyBorder="1" applyAlignment="1">
      <alignment horizontal="right" vertical="center"/>
    </xf>
    <xf numFmtId="0" fontId="28" fillId="47" borderId="31" xfId="1" applyFont="1" applyFill="1" applyBorder="1" applyAlignment="1">
      <alignment horizontal="right" vertical="center"/>
    </xf>
    <xf numFmtId="0" fontId="28" fillId="47" borderId="184" xfId="1" applyFont="1" applyFill="1" applyBorder="1" applyAlignment="1">
      <alignment horizontal="right" vertical="center"/>
    </xf>
    <xf numFmtId="0" fontId="28" fillId="47" borderId="185" xfId="1" applyFont="1" applyFill="1" applyBorder="1" applyAlignment="1">
      <alignment horizontal="right" vertical="center"/>
    </xf>
    <xf numFmtId="0" fontId="28" fillId="47" borderId="186" xfId="1" applyFont="1" applyFill="1" applyBorder="1" applyAlignment="1">
      <alignment horizontal="right" vertical="center"/>
    </xf>
    <xf numFmtId="0" fontId="2" fillId="2" borderId="357" xfId="10" applyNumberFormat="1" applyFill="1" applyBorder="1" applyAlignment="1">
      <alignment vertical="top" wrapText="1"/>
    </xf>
    <xf numFmtId="185" fontId="2" fillId="2" borderId="357" xfId="10" applyNumberFormat="1" applyFill="1" applyBorder="1" applyAlignment="1">
      <alignment vertical="top" wrapText="1"/>
    </xf>
    <xf numFmtId="185" fontId="2" fillId="2" borderId="355" xfId="10" applyNumberFormat="1" applyFill="1" applyBorder="1" applyAlignment="1">
      <alignment vertical="top" wrapText="1"/>
    </xf>
    <xf numFmtId="185" fontId="2" fillId="2" borderId="354" xfId="10" applyNumberFormat="1" applyFill="1" applyBorder="1" applyAlignment="1">
      <alignment vertical="top" wrapText="1"/>
    </xf>
    <xf numFmtId="185" fontId="2" fillId="2" borderId="341" xfId="10" applyNumberFormat="1" applyFill="1" applyBorder="1" applyAlignment="1">
      <alignment vertical="top" wrapText="1"/>
    </xf>
    <xf numFmtId="0" fontId="2" fillId="2" borderId="343" xfId="10" applyNumberFormat="1" applyFill="1" applyBorder="1" applyAlignment="1">
      <alignment vertical="top" wrapText="1"/>
    </xf>
    <xf numFmtId="0" fontId="0" fillId="48" borderId="65" xfId="0" applyFill="1" applyBorder="1" applyAlignment="1">
      <alignment horizontal="center"/>
    </xf>
    <xf numFmtId="0" fontId="4" fillId="49" borderId="211" xfId="156" applyFont="1" applyFill="1" applyBorder="1" applyAlignment="1">
      <alignment horizontal="left" vertical="center"/>
    </xf>
    <xf numFmtId="0" fontId="4" fillId="49" borderId="214" xfId="156" applyFont="1" applyFill="1" applyBorder="1" applyAlignment="1">
      <alignment horizontal="left" vertical="center"/>
    </xf>
    <xf numFmtId="0" fontId="0" fillId="49" borderId="0" xfId="0" applyFont="1" applyFill="1" applyAlignment="1">
      <alignment horizontal="center" vertical="center" wrapText="1"/>
    </xf>
    <xf numFmtId="0" fontId="0" fillId="49" borderId="353" xfId="0" applyFill="1" applyBorder="1"/>
    <xf numFmtId="0" fontId="0" fillId="49" borderId="365" xfId="0" applyFill="1" applyBorder="1" applyAlignment="1">
      <alignment horizontal="center"/>
    </xf>
    <xf numFmtId="0" fontId="0" fillId="5" borderId="353" xfId="0" applyFill="1" applyBorder="1"/>
    <xf numFmtId="0" fontId="0" fillId="49" borderId="59" xfId="0" applyFill="1" applyBorder="1" applyAlignment="1">
      <alignment horizontal="center" wrapText="1"/>
    </xf>
    <xf numFmtId="0" fontId="0" fillId="49" borderId="65" xfId="0" applyFill="1" applyBorder="1" applyAlignment="1">
      <alignment horizontal="center" wrapText="1"/>
    </xf>
    <xf numFmtId="0" fontId="0" fillId="48" borderId="353" xfId="0" applyFill="1" applyBorder="1"/>
    <xf numFmtId="0" fontId="0" fillId="49" borderId="354" xfId="0" applyFill="1" applyBorder="1"/>
    <xf numFmtId="0" fontId="4" fillId="5" borderId="353" xfId="0" applyFont="1" applyFill="1" applyBorder="1"/>
    <xf numFmtId="0" fontId="4" fillId="5" borderId="354" xfId="0" applyFont="1" applyFill="1" applyBorder="1"/>
    <xf numFmtId="0" fontId="4" fillId="48" borderId="212" xfId="0" applyFont="1" applyFill="1" applyBorder="1"/>
    <xf numFmtId="0" fontId="4" fillId="48" borderId="229" xfId="0" applyFont="1" applyFill="1" applyBorder="1"/>
    <xf numFmtId="0" fontId="0" fillId="48" borderId="233" xfId="0" applyFill="1" applyBorder="1"/>
    <xf numFmtId="0" fontId="0" fillId="48" borderId="232" xfId="0" applyFill="1" applyBorder="1"/>
    <xf numFmtId="0" fontId="0" fillId="49" borderId="85" xfId="0" applyFill="1" applyBorder="1"/>
    <xf numFmtId="0" fontId="0" fillId="49" borderId="27" xfId="0" applyFill="1" applyBorder="1"/>
    <xf numFmtId="0" fontId="4" fillId="49" borderId="63" xfId="0" applyFont="1" applyFill="1" applyBorder="1"/>
    <xf numFmtId="0" fontId="0" fillId="49" borderId="123" xfId="0" applyFill="1" applyBorder="1"/>
    <xf numFmtId="0" fontId="4" fillId="49" borderId="123" xfId="0" applyFont="1" applyFill="1" applyBorder="1"/>
    <xf numFmtId="0" fontId="4" fillId="49" borderId="67" xfId="0" applyFont="1" applyFill="1" applyBorder="1"/>
    <xf numFmtId="0" fontId="0" fillId="49" borderId="68" xfId="0" applyFill="1" applyBorder="1"/>
    <xf numFmtId="0" fontId="0" fillId="49" borderId="64" xfId="0" applyFill="1" applyBorder="1"/>
    <xf numFmtId="0" fontId="0" fillId="49" borderId="86" xfId="0" applyFill="1" applyBorder="1"/>
    <xf numFmtId="0" fontId="0" fillId="49" borderId="125" xfId="0" applyFill="1" applyBorder="1"/>
    <xf numFmtId="0" fontId="0" fillId="49" borderId="114" xfId="0" applyFill="1" applyBorder="1"/>
    <xf numFmtId="0" fontId="4" fillId="49" borderId="27" xfId="0" applyFont="1" applyFill="1" applyBorder="1"/>
    <xf numFmtId="0" fontId="4" fillId="49" borderId="32" xfId="0" applyFont="1" applyFill="1" applyBorder="1"/>
    <xf numFmtId="0" fontId="4" fillId="49" borderId="113" xfId="0" applyFont="1" applyFill="1" applyBorder="1"/>
    <xf numFmtId="0" fontId="4" fillId="49" borderId="326" xfId="0" applyFont="1" applyFill="1" applyBorder="1"/>
    <xf numFmtId="0" fontId="4" fillId="49" borderId="253" xfId="0" applyFont="1" applyFill="1" applyBorder="1"/>
    <xf numFmtId="0" fontId="4" fillId="49" borderId="62" xfId="0" applyFont="1" applyFill="1" applyBorder="1"/>
    <xf numFmtId="0" fontId="4" fillId="49" borderId="64" xfId="0" applyFont="1" applyFill="1" applyBorder="1"/>
    <xf numFmtId="0" fontId="0" fillId="49" borderId="62" xfId="0" applyFill="1" applyBorder="1"/>
    <xf numFmtId="0" fontId="0" fillId="49" borderId="65" xfId="0" applyFill="1" applyBorder="1"/>
    <xf numFmtId="0" fontId="4" fillId="49" borderId="265" xfId="156" applyFont="1" applyFill="1" applyBorder="1" applyAlignment="1">
      <alignment horizontal="left" vertical="center"/>
    </xf>
    <xf numFmtId="0" fontId="0" fillId="49" borderId="365" xfId="0" applyFill="1" applyBorder="1" applyAlignment="1">
      <alignment horizontal="center" wrapText="1"/>
    </xf>
    <xf numFmtId="0" fontId="23" fillId="7" borderId="85" xfId="10" applyFont="1" applyFill="1" applyBorder="1" applyAlignment="1">
      <alignment vertical="top" wrapText="1"/>
    </xf>
    <xf numFmtId="0" fontId="2" fillId="7" borderId="63" xfId="10" applyFill="1" applyBorder="1" applyAlignment="1">
      <alignment vertical="top" wrapText="1"/>
    </xf>
    <xf numFmtId="0" fontId="0" fillId="7" borderId="63" xfId="10" applyFont="1" applyFill="1" applyBorder="1" applyAlignment="1">
      <alignment vertical="top" wrapText="1"/>
    </xf>
    <xf numFmtId="0" fontId="2" fillId="7" borderId="59" xfId="10" applyFill="1" applyBorder="1" applyAlignment="1">
      <alignment vertical="top" wrapText="1"/>
    </xf>
    <xf numFmtId="0" fontId="0" fillId="7" borderId="321" xfId="10" applyFont="1" applyFill="1" applyBorder="1" applyAlignment="1">
      <alignment vertical="top" wrapText="1"/>
    </xf>
    <xf numFmtId="0" fontId="2" fillId="7" borderId="322" xfId="10" applyFill="1" applyBorder="1" applyAlignment="1">
      <alignment vertical="top" wrapText="1"/>
    </xf>
    <xf numFmtId="185" fontId="2" fillId="7" borderId="322" xfId="10" applyNumberFormat="1" applyFill="1" applyBorder="1" applyAlignment="1">
      <alignment vertical="top" wrapText="1"/>
    </xf>
    <xf numFmtId="0" fontId="2" fillId="7" borderId="322" xfId="10" applyNumberFormat="1" applyFill="1" applyBorder="1" applyAlignment="1">
      <alignment vertical="top" wrapText="1"/>
    </xf>
    <xf numFmtId="0" fontId="0" fillId="7" borderId="322" xfId="10" applyFont="1" applyFill="1" applyBorder="1" applyAlignment="1">
      <alignment vertical="top" wrapText="1"/>
    </xf>
    <xf numFmtId="185" fontId="2" fillId="7" borderId="323" xfId="10" applyNumberFormat="1" applyFill="1" applyBorder="1" applyAlignment="1">
      <alignment vertical="top" wrapText="1"/>
    </xf>
    <xf numFmtId="185" fontId="2" fillId="7" borderId="309" xfId="10" applyNumberFormat="1" applyFill="1" applyBorder="1" applyAlignment="1">
      <alignment vertical="top" wrapText="1"/>
    </xf>
    <xf numFmtId="185" fontId="2" fillId="7" borderId="316" xfId="10" applyNumberFormat="1" applyFill="1" applyBorder="1" applyAlignment="1">
      <alignment vertical="top" wrapText="1"/>
    </xf>
    <xf numFmtId="185" fontId="2" fillId="7" borderId="320" xfId="10" applyNumberFormat="1" applyFill="1" applyBorder="1" applyAlignment="1">
      <alignment vertical="top" wrapText="1"/>
    </xf>
    <xf numFmtId="185" fontId="2" fillId="7" borderId="0" xfId="10" applyNumberFormat="1" applyFill="1" applyBorder="1" applyAlignment="1">
      <alignment vertical="top" wrapText="1"/>
    </xf>
    <xf numFmtId="185" fontId="2" fillId="7" borderId="59" xfId="10" applyNumberFormat="1" applyFill="1" applyBorder="1" applyAlignment="1">
      <alignment vertical="top" wrapText="1"/>
    </xf>
    <xf numFmtId="185" fontId="2" fillId="7" borderId="113" xfId="10" applyNumberFormat="1" applyFill="1" applyBorder="1" applyAlignment="1">
      <alignment vertical="top" wrapText="1"/>
    </xf>
    <xf numFmtId="0" fontId="2" fillId="7" borderId="352" xfId="10" applyFill="1" applyBorder="1" applyAlignment="1">
      <alignment vertical="top" wrapText="1"/>
    </xf>
    <xf numFmtId="0" fontId="2" fillId="7" borderId="353" xfId="10" applyFill="1" applyBorder="1" applyAlignment="1">
      <alignment vertical="top" wrapText="1"/>
    </xf>
    <xf numFmtId="185" fontId="2" fillId="7" borderId="353" xfId="10" applyNumberFormat="1" applyFill="1" applyBorder="1" applyAlignment="1">
      <alignment vertical="top" wrapText="1"/>
    </xf>
    <xf numFmtId="0" fontId="2" fillId="7" borderId="353" xfId="10" applyNumberFormat="1" applyFill="1" applyBorder="1" applyAlignment="1">
      <alignment vertical="top" wrapText="1"/>
    </xf>
    <xf numFmtId="0" fontId="0" fillId="7" borderId="353" xfId="10" applyFont="1" applyFill="1" applyBorder="1" applyAlignment="1">
      <alignment vertical="top" wrapText="1"/>
    </xf>
    <xf numFmtId="185" fontId="2" fillId="7" borderId="354" xfId="10" applyNumberFormat="1" applyFill="1" applyBorder="1" applyAlignment="1">
      <alignment vertical="top" wrapText="1"/>
    </xf>
    <xf numFmtId="185" fontId="2" fillId="7" borderId="355" xfId="10" applyNumberFormat="1" applyFill="1" applyBorder="1" applyAlignment="1">
      <alignment vertical="top" wrapText="1"/>
    </xf>
    <xf numFmtId="185" fontId="2" fillId="7" borderId="356" xfId="10" applyNumberFormat="1" applyFill="1" applyBorder="1" applyAlignment="1">
      <alignment vertical="top" wrapText="1"/>
    </xf>
    <xf numFmtId="185" fontId="2" fillId="7" borderId="357" xfId="10" applyNumberFormat="1" applyFill="1" applyBorder="1" applyAlignment="1">
      <alignment vertical="top" wrapText="1"/>
    </xf>
    <xf numFmtId="0" fontId="2" fillId="7" borderId="324" xfId="10" applyFill="1" applyBorder="1" applyAlignment="1">
      <alignment vertical="top" wrapText="1"/>
    </xf>
    <xf numFmtId="0" fontId="2" fillId="7" borderId="37" xfId="10" applyFill="1" applyBorder="1" applyAlignment="1">
      <alignment vertical="top" wrapText="1"/>
    </xf>
    <xf numFmtId="185" fontId="2" fillId="7" borderId="37" xfId="10" applyNumberFormat="1" applyFill="1" applyBorder="1" applyAlignment="1">
      <alignment vertical="top" wrapText="1"/>
    </xf>
    <xf numFmtId="0" fontId="2" fillId="7" borderId="37" xfId="10" applyNumberFormat="1" applyFill="1" applyBorder="1" applyAlignment="1">
      <alignment vertical="top" wrapText="1"/>
    </xf>
    <xf numFmtId="185" fontId="2" fillId="7" borderId="44" xfId="10" applyNumberFormat="1" applyFill="1" applyBorder="1" applyAlignment="1">
      <alignment vertical="top" wrapText="1"/>
    </xf>
    <xf numFmtId="185" fontId="2" fillId="7" borderId="120" xfId="10" applyNumberFormat="1" applyFill="1" applyBorder="1" applyAlignment="1">
      <alignment vertical="top" wrapText="1"/>
    </xf>
    <xf numFmtId="185" fontId="2" fillId="7" borderId="38" xfId="10" applyNumberFormat="1" applyFill="1" applyBorder="1" applyAlignment="1">
      <alignment vertical="top" wrapText="1"/>
    </xf>
    <xf numFmtId="185" fontId="2" fillId="7" borderId="304" xfId="10" applyNumberFormat="1" applyFill="1" applyBorder="1" applyAlignment="1">
      <alignment vertical="top" wrapText="1"/>
    </xf>
    <xf numFmtId="0" fontId="2" fillId="7" borderId="325" xfId="10" applyFill="1" applyBorder="1" applyAlignment="1">
      <alignment vertical="top" wrapText="1"/>
    </xf>
    <xf numFmtId="0" fontId="2" fillId="7" borderId="40" xfId="10" applyFill="1" applyBorder="1" applyAlignment="1">
      <alignment vertical="top" wrapText="1"/>
    </xf>
    <xf numFmtId="185" fontId="2" fillId="7" borderId="40" xfId="10" applyNumberFormat="1" applyFill="1" applyBorder="1" applyAlignment="1">
      <alignment vertical="top" wrapText="1"/>
    </xf>
    <xf numFmtId="0" fontId="2" fillId="7" borderId="40" xfId="10" applyNumberFormat="1" applyFill="1" applyBorder="1" applyAlignment="1">
      <alignment vertical="top" wrapText="1"/>
    </xf>
    <xf numFmtId="185" fontId="2" fillId="7" borderId="45" xfId="10" applyNumberFormat="1" applyFill="1" applyBorder="1" applyAlignment="1">
      <alignment vertical="top" wrapText="1"/>
    </xf>
    <xf numFmtId="185" fontId="2" fillId="7" borderId="42" xfId="10" applyNumberFormat="1" applyFill="1" applyBorder="1" applyAlignment="1">
      <alignment vertical="top" wrapText="1"/>
    </xf>
    <xf numFmtId="185" fontId="2" fillId="7" borderId="41" xfId="10" applyNumberFormat="1" applyFill="1" applyBorder="1" applyAlignment="1">
      <alignment vertical="top" wrapText="1"/>
    </xf>
    <xf numFmtId="185" fontId="2" fillId="7" borderId="305" xfId="10" applyNumberFormat="1" applyFill="1" applyBorder="1" applyAlignment="1">
      <alignment vertical="top" wrapText="1"/>
    </xf>
    <xf numFmtId="0" fontId="2" fillId="7" borderId="326" xfId="10" applyFill="1" applyBorder="1" applyAlignment="1">
      <alignment vertical="top" wrapText="1"/>
    </xf>
    <xf numFmtId="185" fontId="2" fillId="7" borderId="63" xfId="10" applyNumberFormat="1" applyFill="1" applyBorder="1" applyAlignment="1">
      <alignment vertical="top" wrapText="1"/>
    </xf>
    <xf numFmtId="0" fontId="2" fillId="7" borderId="63" xfId="10" applyNumberFormat="1" applyFill="1" applyBorder="1" applyAlignment="1">
      <alignment vertical="top" wrapText="1"/>
    </xf>
    <xf numFmtId="185" fontId="2" fillId="7" borderId="56" xfId="10" applyNumberFormat="1" applyFill="1" applyBorder="1" applyAlignment="1">
      <alignment vertical="top" wrapText="1"/>
    </xf>
    <xf numFmtId="185" fontId="2" fillId="7" borderId="358" xfId="10" applyNumberFormat="1" applyFill="1" applyBorder="1" applyAlignment="1">
      <alignment vertical="top" wrapText="1"/>
    </xf>
    <xf numFmtId="185" fontId="2" fillId="7" borderId="285" xfId="10" applyNumberFormat="1" applyFill="1" applyBorder="1" applyAlignment="1">
      <alignment vertical="top" wrapText="1"/>
    </xf>
    <xf numFmtId="0" fontId="2" fillId="7" borderId="359" xfId="10" applyFill="1" applyBorder="1" applyAlignment="1">
      <alignment vertical="top" wrapText="1"/>
    </xf>
    <xf numFmtId="0" fontId="2" fillId="7" borderId="360" xfId="10" applyFill="1" applyBorder="1" applyAlignment="1">
      <alignment vertical="top" wrapText="1"/>
    </xf>
    <xf numFmtId="185" fontId="2" fillId="7" borderId="360" xfId="10" applyNumberFormat="1" applyFill="1" applyBorder="1" applyAlignment="1">
      <alignment vertical="top" wrapText="1"/>
    </xf>
    <xf numFmtId="0" fontId="2" fillId="7" borderId="360" xfId="10" applyNumberFormat="1" applyFill="1" applyBorder="1" applyAlignment="1">
      <alignment vertical="top" wrapText="1"/>
    </xf>
    <xf numFmtId="185" fontId="2" fillId="7" borderId="361" xfId="10" applyNumberFormat="1" applyFill="1" applyBorder="1" applyAlignment="1">
      <alignment vertical="top" wrapText="1"/>
    </xf>
    <xf numFmtId="185" fontId="2" fillId="7" borderId="362" xfId="10" applyNumberFormat="1" applyFill="1" applyBorder="1" applyAlignment="1">
      <alignment vertical="top" wrapText="1"/>
    </xf>
    <xf numFmtId="185" fontId="2" fillId="7" borderId="363" xfId="10" applyNumberFormat="1" applyFill="1" applyBorder="1" applyAlignment="1">
      <alignment vertical="top" wrapText="1"/>
    </xf>
    <xf numFmtId="185" fontId="2" fillId="7" borderId="364" xfId="10" applyNumberFormat="1" applyFill="1" applyBorder="1" applyAlignment="1">
      <alignment vertical="top" wrapText="1"/>
    </xf>
    <xf numFmtId="0" fontId="2" fillId="7" borderId="364" xfId="10" applyNumberFormat="1" applyFill="1" applyBorder="1" applyAlignment="1">
      <alignment vertical="top" wrapText="1"/>
    </xf>
    <xf numFmtId="0" fontId="2" fillId="7" borderId="305" xfId="10" applyFill="1" applyBorder="1" applyAlignment="1">
      <alignment vertical="top" wrapText="1"/>
    </xf>
    <xf numFmtId="0" fontId="2" fillId="7" borderId="305" xfId="10" applyNumberFormat="1" applyFill="1" applyBorder="1" applyAlignment="1">
      <alignment vertical="top" wrapText="1"/>
    </xf>
    <xf numFmtId="0" fontId="2" fillId="7" borderId="113" xfId="10" applyFill="1" applyBorder="1" applyAlignment="1">
      <alignment vertical="top" wrapText="1"/>
    </xf>
    <xf numFmtId="0" fontId="23" fillId="7" borderId="357" xfId="10" applyFont="1" applyFill="1" applyBorder="1" applyAlignment="1">
      <alignment vertical="top" wrapText="1"/>
    </xf>
    <xf numFmtId="0" fontId="2" fillId="7" borderId="304" xfId="10" applyFill="1" applyBorder="1" applyAlignment="1">
      <alignment vertical="top" wrapText="1"/>
    </xf>
    <xf numFmtId="0" fontId="2" fillId="7" borderId="306" xfId="10" applyFill="1" applyBorder="1" applyAlignment="1">
      <alignment vertical="top" wrapText="1"/>
    </xf>
    <xf numFmtId="185" fontId="2" fillId="7" borderId="343" xfId="10" applyNumberFormat="1" applyFill="1" applyBorder="1" applyAlignment="1">
      <alignment vertical="top" wrapText="1"/>
    </xf>
    <xf numFmtId="185" fontId="2" fillId="7" borderId="306" xfId="10" applyNumberFormat="1" applyFill="1" applyBorder="1" applyAlignment="1">
      <alignment vertical="top" wrapText="1"/>
    </xf>
    <xf numFmtId="185" fontId="2" fillId="7" borderId="302" xfId="10" applyNumberFormat="1" applyFill="1" applyBorder="1" applyAlignment="1">
      <alignment vertical="top" wrapText="1"/>
    </xf>
    <xf numFmtId="185" fontId="2" fillId="7" borderId="47" xfId="10" applyNumberFormat="1" applyFill="1" applyBorder="1" applyAlignment="1">
      <alignment vertical="top" wrapText="1"/>
    </xf>
    <xf numFmtId="0" fontId="2" fillId="7" borderId="306" xfId="10" applyNumberFormat="1" applyFill="1" applyBorder="1" applyAlignment="1">
      <alignment vertical="top" wrapText="1"/>
    </xf>
    <xf numFmtId="0" fontId="1" fillId="7" borderId="39" xfId="10" applyFont="1" applyFill="1" applyBorder="1" applyAlignment="1">
      <alignment vertical="top" wrapText="1"/>
    </xf>
    <xf numFmtId="0" fontId="1" fillId="7" borderId="212" xfId="10" applyFont="1" applyFill="1" applyBorder="1" applyAlignment="1"/>
    <xf numFmtId="0" fontId="0" fillId="7" borderId="315" xfId="10" applyFont="1" applyFill="1" applyBorder="1" applyAlignment="1">
      <alignment vertical="top" wrapText="1"/>
    </xf>
    <xf numFmtId="164" fontId="2" fillId="7" borderId="0" xfId="10" applyNumberFormat="1" applyFill="1" applyBorder="1" applyAlignment="1">
      <alignment vertical="top" wrapText="1"/>
    </xf>
    <xf numFmtId="164" fontId="2" fillId="7" borderId="315" xfId="10" applyNumberFormat="1" applyFill="1" applyBorder="1" applyAlignment="1">
      <alignment vertical="top" wrapText="1"/>
    </xf>
    <xf numFmtId="0" fontId="2" fillId="7" borderId="56" xfId="10" applyNumberFormat="1" applyFill="1" applyBorder="1" applyAlignment="1">
      <alignment vertical="top" wrapText="1"/>
    </xf>
    <xf numFmtId="164" fontId="2" fillId="7" borderId="355" xfId="10" applyNumberFormat="1" applyFill="1" applyBorder="1" applyAlignment="1">
      <alignment vertical="top" wrapText="1"/>
    </xf>
    <xf numFmtId="164" fontId="2" fillId="7" borderId="353" xfId="10" applyNumberFormat="1" applyFill="1" applyBorder="1" applyAlignment="1">
      <alignment vertical="top" wrapText="1"/>
    </xf>
    <xf numFmtId="0" fontId="2" fillId="7" borderId="356" xfId="10" applyNumberFormat="1" applyFill="1" applyBorder="1" applyAlignment="1">
      <alignment vertical="top" wrapText="1"/>
    </xf>
    <xf numFmtId="164" fontId="2" fillId="7" borderId="120" xfId="10" applyNumberFormat="1" applyFill="1" applyBorder="1" applyAlignment="1">
      <alignment vertical="top" wrapText="1"/>
    </xf>
    <xf numFmtId="164" fontId="2" fillId="7" borderId="37" xfId="10" applyNumberFormat="1" applyFill="1" applyBorder="1" applyAlignment="1">
      <alignment vertical="top" wrapText="1"/>
    </xf>
    <xf numFmtId="0" fontId="2" fillId="7" borderId="38" xfId="10" applyNumberFormat="1" applyFill="1" applyBorder="1" applyAlignment="1">
      <alignment vertical="top" wrapText="1"/>
    </xf>
    <xf numFmtId="164" fontId="2" fillId="7" borderId="42" xfId="10" applyNumberFormat="1" applyFill="1" applyBorder="1" applyAlignment="1">
      <alignment vertical="top" wrapText="1"/>
    </xf>
    <xf numFmtId="164" fontId="2" fillId="7" borderId="40" xfId="10" applyNumberFormat="1" applyFill="1" applyBorder="1" applyAlignment="1">
      <alignment vertical="top" wrapText="1"/>
    </xf>
    <xf numFmtId="0" fontId="2" fillId="7" borderId="41" xfId="10" applyNumberFormat="1" applyFill="1" applyBorder="1" applyAlignment="1">
      <alignment vertical="top" wrapText="1"/>
    </xf>
    <xf numFmtId="164" fontId="2" fillId="7" borderId="302" xfId="10" applyNumberFormat="1" applyFill="1" applyBorder="1" applyAlignment="1">
      <alignment vertical="top" wrapText="1"/>
    </xf>
    <xf numFmtId="164" fontId="2" fillId="7" borderId="46" xfId="10" applyNumberFormat="1" applyFill="1" applyBorder="1" applyAlignment="1">
      <alignment vertical="top" wrapText="1"/>
    </xf>
    <xf numFmtId="0" fontId="2" fillId="7" borderId="43" xfId="10" applyNumberFormat="1" applyFill="1" applyBorder="1" applyAlignment="1">
      <alignment vertical="top" wrapText="1"/>
    </xf>
    <xf numFmtId="185" fontId="2" fillId="7" borderId="43" xfId="10" applyNumberFormat="1" applyFill="1" applyBorder="1" applyAlignment="1">
      <alignment vertical="top" wrapText="1"/>
    </xf>
    <xf numFmtId="0" fontId="2" fillId="7" borderId="46" xfId="10" applyFill="1" applyBorder="1" applyAlignment="1">
      <alignment vertical="top" wrapText="1"/>
    </xf>
    <xf numFmtId="0" fontId="2" fillId="7" borderId="46" xfId="10" applyNumberFormat="1" applyFill="1" applyBorder="1" applyAlignment="1">
      <alignment vertical="top" wrapText="1"/>
    </xf>
    <xf numFmtId="0" fontId="4" fillId="47" borderId="211" xfId="156" applyFont="1" applyFill="1" applyBorder="1" applyAlignment="1">
      <alignment horizontal="left" vertical="center"/>
    </xf>
    <xf numFmtId="0" fontId="4" fillId="48" borderId="211" xfId="156" applyFont="1" applyFill="1" applyBorder="1" applyAlignment="1">
      <alignment horizontal="left" vertical="center"/>
    </xf>
    <xf numFmtId="0" fontId="4" fillId="47" borderId="265" xfId="156" applyFont="1" applyFill="1" applyBorder="1" applyAlignment="1">
      <alignment horizontal="left" vertical="center"/>
    </xf>
    <xf numFmtId="0" fontId="4" fillId="47" borderId="164" xfId="156" applyFont="1" applyFill="1" applyBorder="1" applyAlignment="1">
      <alignment horizontal="left" vertical="center"/>
    </xf>
    <xf numFmtId="0" fontId="104" fillId="0" borderId="265" xfId="156" applyFont="1" applyFill="1" applyBorder="1" applyAlignment="1">
      <alignment horizontal="center" vertical="center" wrapText="1"/>
    </xf>
    <xf numFmtId="0" fontId="104" fillId="0" borderId="265" xfId="156" applyFont="1" applyFill="1" applyBorder="1" applyAlignment="1">
      <alignment horizontal="center" vertical="center"/>
    </xf>
    <xf numFmtId="0" fontId="104" fillId="0" borderId="164" xfId="156" applyFont="1" applyFill="1" applyBorder="1" applyAlignment="1">
      <alignment horizontal="left" vertical="center"/>
    </xf>
    <xf numFmtId="0" fontId="4" fillId="49" borderId="264" xfId="156" applyFont="1" applyFill="1" applyBorder="1" applyAlignment="1">
      <alignment horizontal="left" vertical="center"/>
    </xf>
    <xf numFmtId="166" fontId="4" fillId="49" borderId="265" xfId="78" applyNumberFormat="1" applyFont="1" applyFill="1" applyBorder="1" applyAlignment="1">
      <alignment horizontal="left" vertical="center" indent="1"/>
    </xf>
    <xf numFmtId="0" fontId="4" fillId="49" borderId="60" xfId="156" applyFont="1" applyFill="1" applyBorder="1" applyAlignment="1">
      <alignment horizontal="left" vertical="center" indent="1"/>
    </xf>
    <xf numFmtId="166" fontId="9" fillId="49" borderId="277" xfId="78" applyNumberFormat="1" applyFont="1" applyFill="1" applyBorder="1" applyAlignment="1">
      <alignment horizontal="left" vertical="center" indent="1"/>
    </xf>
    <xf numFmtId="0" fontId="4" fillId="49" borderId="60" xfId="156" applyFont="1" applyFill="1" applyBorder="1" applyAlignment="1">
      <alignment horizontal="left" vertical="center"/>
    </xf>
    <xf numFmtId="166" fontId="9" fillId="49" borderId="272" xfId="78" applyNumberFormat="1" applyFont="1" applyFill="1" applyBorder="1" applyAlignment="1">
      <alignment horizontal="left" vertical="center" indent="1"/>
    </xf>
    <xf numFmtId="0" fontId="4" fillId="49" borderId="265" xfId="156" applyFont="1" applyFill="1" applyBorder="1" applyAlignment="1">
      <alignment horizontal="left" vertical="center" indent="1"/>
    </xf>
    <xf numFmtId="0" fontId="0" fillId="48" borderId="326" xfId="0" applyFill="1" applyBorder="1"/>
    <xf numFmtId="0" fontId="0" fillId="48" borderId="63" xfId="0" applyFill="1" applyBorder="1"/>
    <xf numFmtId="0" fontId="4" fillId="48" borderId="113" xfId="0" applyFont="1" applyFill="1" applyBorder="1"/>
    <xf numFmtId="0" fontId="4" fillId="48" borderId="326" xfId="0" applyFont="1" applyFill="1" applyBorder="1"/>
    <xf numFmtId="0" fontId="4" fillId="48" borderId="59" xfId="0" applyFont="1" applyFill="1" applyBorder="1"/>
    <xf numFmtId="0" fontId="0" fillId="48" borderId="7" xfId="0" applyFill="1" applyBorder="1"/>
    <xf numFmtId="0" fontId="0" fillId="48" borderId="200" xfId="0" applyFill="1" applyBorder="1"/>
    <xf numFmtId="0" fontId="0" fillId="48" borderId="201" xfId="0" applyFill="1" applyBorder="1"/>
    <xf numFmtId="0" fontId="0" fillId="48" borderId="299" xfId="0" applyFill="1" applyBorder="1"/>
    <xf numFmtId="0" fontId="4" fillId="48" borderId="253" xfId="0" applyFont="1" applyFill="1" applyBorder="1"/>
    <xf numFmtId="0" fontId="4" fillId="48" borderId="299" xfId="0" applyFont="1" applyFill="1" applyBorder="1"/>
    <xf numFmtId="0" fontId="0" fillId="48" borderId="227" xfId="0" applyFill="1" applyBorder="1"/>
    <xf numFmtId="0" fontId="0" fillId="48" borderId="264" xfId="0" applyFill="1" applyBorder="1"/>
    <xf numFmtId="0" fontId="0" fillId="48" borderId="211" xfId="0" applyFill="1" applyBorder="1"/>
    <xf numFmtId="0" fontId="0" fillId="48" borderId="253" xfId="0" applyFill="1" applyBorder="1"/>
    <xf numFmtId="0" fontId="0" fillId="48" borderId="229" xfId="0" applyFill="1" applyBorder="1"/>
    <xf numFmtId="0" fontId="4" fillId="48" borderId="62" xfId="0" applyFont="1" applyFill="1" applyBorder="1"/>
    <xf numFmtId="0" fontId="4" fillId="48" borderId="64" xfId="0" applyFont="1" applyFill="1" applyBorder="1"/>
    <xf numFmtId="0" fontId="0" fillId="48" borderId="51" xfId="0" applyFill="1" applyBorder="1"/>
    <xf numFmtId="0" fontId="0" fillId="48" borderId="62" xfId="0" applyFill="1" applyBorder="1"/>
    <xf numFmtId="0" fontId="0" fillId="48" borderId="65" xfId="0" applyFill="1" applyBorder="1"/>
    <xf numFmtId="0" fontId="0" fillId="48" borderId="68" xfId="0" applyFill="1" applyBorder="1"/>
    <xf numFmtId="0" fontId="0" fillId="48" borderId="67" xfId="0" applyFill="1" applyBorder="1"/>
    <xf numFmtId="0" fontId="0" fillId="48" borderId="50" xfId="0" applyFill="1" applyBorder="1"/>
    <xf numFmtId="0" fontId="88" fillId="7" borderId="119" xfId="0" applyFont="1" applyFill="1" applyBorder="1"/>
    <xf numFmtId="0" fontId="88" fillId="7" borderId="121" xfId="0" applyFont="1" applyFill="1" applyBorder="1"/>
    <xf numFmtId="0" fontId="0" fillId="48" borderId="153" xfId="0" applyFill="1" applyBorder="1" applyAlignment="1">
      <alignment wrapText="1"/>
    </xf>
    <xf numFmtId="0" fontId="4" fillId="48" borderId="153" xfId="0" applyFont="1" applyFill="1" applyBorder="1" applyAlignment="1">
      <alignment wrapText="1"/>
    </xf>
    <xf numFmtId="0" fontId="4" fillId="48" borderId="163" xfId="0" applyFont="1" applyFill="1" applyBorder="1" applyAlignment="1">
      <alignment wrapText="1"/>
    </xf>
    <xf numFmtId="0" fontId="0" fillId="48" borderId="163" xfId="0" applyFill="1" applyBorder="1" applyAlignment="1">
      <alignment wrapText="1"/>
    </xf>
    <xf numFmtId="0" fontId="28" fillId="47" borderId="31" xfId="1" applyFont="1" applyFill="1" applyBorder="1" applyAlignment="1">
      <alignment horizontal="center" vertical="center" wrapText="1"/>
    </xf>
    <xf numFmtId="0" fontId="28" fillId="47" borderId="212" xfId="1" applyFont="1" applyFill="1" applyBorder="1" applyAlignment="1">
      <alignment horizontal="center" vertical="center" wrapText="1"/>
    </xf>
    <xf numFmtId="0" fontId="28" fillId="49" borderId="298" xfId="1" applyFont="1" applyFill="1" applyBorder="1" applyAlignment="1">
      <alignment horizontal="center" vertical="center" wrapText="1"/>
    </xf>
    <xf numFmtId="0" fontId="28" fillId="49" borderId="7" xfId="1" applyFont="1" applyFill="1" applyBorder="1" applyAlignment="1">
      <alignment horizontal="center" vertical="center" wrapText="1"/>
    </xf>
    <xf numFmtId="0" fontId="28" fillId="49" borderId="293" xfId="1" applyFont="1" applyFill="1" applyBorder="1" applyAlignment="1">
      <alignment horizontal="center" vertical="center" wrapText="1"/>
    </xf>
    <xf numFmtId="0" fontId="28" fillId="47" borderId="233" xfId="1" applyFont="1" applyFill="1" applyBorder="1" applyAlignment="1">
      <alignment horizontal="center" vertical="center" wrapText="1"/>
    </xf>
    <xf numFmtId="0" fontId="28" fillId="47" borderId="225" xfId="1" applyFont="1" applyFill="1" applyBorder="1" applyAlignment="1">
      <alignment horizontal="center" vertical="center" wrapText="1"/>
    </xf>
    <xf numFmtId="0" fontId="28" fillId="47" borderId="26" xfId="1" applyFont="1" applyFill="1" applyBorder="1" applyAlignment="1">
      <alignment horizontal="center" vertical="center" wrapText="1"/>
    </xf>
    <xf numFmtId="0" fontId="28" fillId="47" borderId="228" xfId="1" applyFont="1" applyFill="1" applyBorder="1" applyAlignment="1">
      <alignment horizontal="center" vertical="center" wrapText="1"/>
    </xf>
    <xf numFmtId="0" fontId="28" fillId="47" borderId="231" xfId="1" applyFont="1" applyFill="1" applyBorder="1" applyAlignment="1">
      <alignment horizontal="center" vertical="center" wrapText="1"/>
    </xf>
    <xf numFmtId="0" fontId="108" fillId="49" borderId="233" xfId="1" applyFont="1" applyFill="1" applyBorder="1" applyAlignment="1">
      <alignment horizontal="center" vertical="center" wrapText="1"/>
    </xf>
    <xf numFmtId="0" fontId="108" fillId="49" borderId="298" xfId="1" applyFont="1" applyFill="1" applyBorder="1" applyAlignment="1">
      <alignment horizontal="center" vertical="center" wrapText="1"/>
    </xf>
    <xf numFmtId="0" fontId="108" fillId="49" borderId="7" xfId="1" applyFont="1" applyFill="1" applyBorder="1" applyAlignment="1">
      <alignment horizontal="center" vertical="center" wrapText="1"/>
    </xf>
    <xf numFmtId="0" fontId="108" fillId="49" borderId="293" xfId="1" applyFont="1" applyFill="1" applyBorder="1" applyAlignment="1">
      <alignment horizontal="center" vertical="center" wrapText="1"/>
    </xf>
    <xf numFmtId="0" fontId="108" fillId="49" borderId="31" xfId="1" applyFont="1" applyFill="1" applyBorder="1" applyAlignment="1">
      <alignment horizontal="center" vertical="center" wrapText="1"/>
    </xf>
    <xf numFmtId="0" fontId="28" fillId="49" borderId="224" xfId="1" applyFont="1" applyFill="1" applyBorder="1" applyAlignment="1">
      <alignment horizontal="center" vertical="center" wrapText="1"/>
    </xf>
    <xf numFmtId="0" fontId="28" fillId="49" borderId="33" xfId="1" applyFont="1" applyFill="1" applyBorder="1" applyAlignment="1">
      <alignment horizontal="center" vertical="center" wrapText="1"/>
    </xf>
    <xf numFmtId="0" fontId="28" fillId="49" borderId="227" xfId="1" applyFont="1" applyFill="1" applyBorder="1" applyAlignment="1">
      <alignment horizontal="center" vertical="center" wrapText="1"/>
    </xf>
    <xf numFmtId="0" fontId="28" fillId="49" borderId="230" xfId="1" applyFont="1" applyFill="1" applyBorder="1" applyAlignment="1">
      <alignment horizontal="center" vertical="center" wrapText="1"/>
    </xf>
    <xf numFmtId="0" fontId="6" fillId="8" borderId="67" xfId="2" applyFont="1" applyFill="1" applyBorder="1" applyAlignment="1">
      <alignment horizontal="left" vertical="center"/>
    </xf>
    <xf numFmtId="0" fontId="6" fillId="8" borderId="58" xfId="2" applyFont="1" applyFill="1" applyBorder="1" applyAlignment="1">
      <alignment horizontal="left" vertical="center"/>
    </xf>
    <xf numFmtId="0" fontId="6" fillId="8" borderId="51" xfId="2" applyFont="1" applyFill="1" applyBorder="1" applyAlignment="1">
      <alignment horizontal="left" vertical="center"/>
    </xf>
    <xf numFmtId="0" fontId="16" fillId="11" borderId="96" xfId="13" applyFont="1" applyFill="1" applyBorder="1" applyAlignment="1">
      <alignment horizontal="right" vertical="center" wrapText="1" indent="1"/>
    </xf>
    <xf numFmtId="0" fontId="16" fillId="11" borderId="63" xfId="13" applyFont="1" applyFill="1" applyBorder="1" applyAlignment="1">
      <alignment horizontal="right" vertical="center" wrapText="1" indent="1"/>
    </xf>
    <xf numFmtId="0" fontId="16" fillId="11" borderId="31" xfId="13" applyFont="1" applyFill="1" applyBorder="1" applyAlignment="1">
      <alignment horizontal="right" vertical="center" wrapText="1" indent="1"/>
    </xf>
    <xf numFmtId="0" fontId="17" fillId="11" borderId="115" xfId="13" applyFont="1" applyFill="1" applyBorder="1" applyAlignment="1">
      <alignment horizontal="center" vertical="center"/>
    </xf>
    <xf numFmtId="0" fontId="17" fillId="11" borderId="116" xfId="13" applyFont="1" applyFill="1" applyBorder="1" applyAlignment="1">
      <alignment horizontal="center" vertical="center"/>
    </xf>
    <xf numFmtId="0" fontId="16" fillId="11" borderId="118" xfId="13" applyFont="1" applyFill="1" applyBorder="1" applyAlignment="1">
      <alignment horizontal="right" vertical="center" wrapText="1" indent="1"/>
    </xf>
    <xf numFmtId="0" fontId="17" fillId="11" borderId="244" xfId="13" applyFont="1" applyFill="1" applyBorder="1" applyAlignment="1">
      <alignment horizontal="center" vertical="center" wrapText="1"/>
    </xf>
    <xf numFmtId="0" fontId="17" fillId="11" borderId="228" xfId="13" applyFont="1" applyFill="1" applyBorder="1" applyAlignment="1">
      <alignment horizontal="center" vertical="center" wrapText="1"/>
    </xf>
    <xf numFmtId="0" fontId="78" fillId="5" borderId="195" xfId="0" applyFont="1" applyFill="1" applyBorder="1" applyAlignment="1">
      <alignment horizontal="center" vertical="center"/>
    </xf>
    <xf numFmtId="0" fontId="78" fillId="5" borderId="196" xfId="0" applyFont="1" applyFill="1" applyBorder="1" applyAlignment="1">
      <alignment horizontal="center" vertical="center"/>
    </xf>
    <xf numFmtId="0" fontId="78" fillId="5" borderId="197" xfId="0" applyFont="1" applyFill="1" applyBorder="1" applyAlignment="1">
      <alignment horizontal="center" vertical="center"/>
    </xf>
    <xf numFmtId="0" fontId="103" fillId="5" borderId="234" xfId="68" applyFont="1" applyFill="1" applyBorder="1" applyAlignment="1">
      <alignment horizontal="center" vertical="center"/>
    </xf>
    <xf numFmtId="0" fontId="103" fillId="5" borderId="235" xfId="68" applyFont="1" applyFill="1" applyBorder="1" applyAlignment="1">
      <alignment horizontal="center" vertical="center"/>
    </xf>
    <xf numFmtId="0" fontId="103" fillId="5" borderId="236" xfId="68" applyFont="1" applyFill="1" applyBorder="1" applyAlignment="1">
      <alignment horizontal="center" vertical="center"/>
    </xf>
    <xf numFmtId="0" fontId="103" fillId="5" borderId="237" xfId="0" applyFont="1" applyFill="1" applyBorder="1" applyAlignment="1">
      <alignment horizontal="center" vertical="center"/>
    </xf>
    <xf numFmtId="0" fontId="103" fillId="5" borderId="238" xfId="0" applyFont="1" applyFill="1" applyBorder="1" applyAlignment="1">
      <alignment horizontal="center" vertical="center"/>
    </xf>
    <xf numFmtId="0" fontId="103" fillId="5" borderId="239" xfId="0" applyFont="1" applyFill="1" applyBorder="1" applyAlignment="1">
      <alignment horizontal="center" vertical="center"/>
    </xf>
    <xf numFmtId="0" fontId="96" fillId="5" borderId="237" xfId="156" applyFont="1" applyFill="1" applyBorder="1" applyAlignment="1">
      <alignment horizontal="center" vertical="center"/>
    </xf>
    <xf numFmtId="0" fontId="96" fillId="5" borderId="238" xfId="156" applyFont="1" applyFill="1" applyBorder="1" applyAlignment="1">
      <alignment horizontal="center" vertical="center"/>
    </xf>
    <xf numFmtId="0" fontId="96" fillId="5" borderId="240" xfId="156" applyFont="1" applyFill="1" applyBorder="1" applyAlignment="1">
      <alignment horizontal="center" vertical="center"/>
    </xf>
    <xf numFmtId="0" fontId="96" fillId="5" borderId="241" xfId="156" applyFont="1" applyFill="1" applyBorder="1" applyAlignment="1">
      <alignment horizontal="center" vertical="center" wrapText="1"/>
    </xf>
    <xf numFmtId="0" fontId="96" fillId="5" borderId="240" xfId="156" applyFont="1" applyFill="1" applyBorder="1" applyAlignment="1">
      <alignment horizontal="center" vertical="center" wrapText="1"/>
    </xf>
    <xf numFmtId="0" fontId="81" fillId="37" borderId="237" xfId="68" applyFont="1" applyBorder="1" applyAlignment="1">
      <alignment horizontal="center" vertical="center" wrapText="1"/>
    </xf>
    <xf numFmtId="0" fontId="81" fillId="37" borderId="239" xfId="68" applyFont="1" applyBorder="1" applyAlignment="1">
      <alignment horizontal="center" vertical="center" wrapText="1"/>
    </xf>
    <xf numFmtId="0" fontId="103" fillId="5" borderId="255" xfId="68" applyFont="1" applyFill="1" applyBorder="1" applyAlignment="1">
      <alignment horizontal="center" vertical="center"/>
    </xf>
    <xf numFmtId="0" fontId="103" fillId="5" borderId="256" xfId="68" applyFont="1" applyFill="1" applyBorder="1" applyAlignment="1">
      <alignment horizontal="center" vertical="center"/>
    </xf>
    <xf numFmtId="0" fontId="103" fillId="5" borderId="257" xfId="68" applyFont="1" applyFill="1" applyBorder="1" applyAlignment="1">
      <alignment horizontal="center" vertical="center"/>
    </xf>
    <xf numFmtId="0" fontId="103" fillId="5" borderId="333" xfId="68" applyFont="1" applyFill="1" applyBorder="1" applyAlignment="1">
      <alignment horizontal="center" vertical="center"/>
    </xf>
    <xf numFmtId="0" fontId="103" fillId="5" borderId="3" xfId="68" applyFont="1" applyFill="1" applyBorder="1" applyAlignment="1">
      <alignment horizontal="center" vertical="center"/>
    </xf>
    <xf numFmtId="0" fontId="103" fillId="5" borderId="112" xfId="68" applyFont="1" applyFill="1" applyBorder="1" applyAlignment="1">
      <alignment horizontal="center" vertical="center"/>
    </xf>
    <xf numFmtId="0" fontId="86" fillId="5" borderId="67" xfId="0" applyFont="1" applyFill="1" applyBorder="1" applyAlignment="1">
      <alignment horizontal="center" vertical="center"/>
    </xf>
    <xf numFmtId="0" fontId="86" fillId="5" borderId="58" xfId="0" applyFont="1" applyFill="1" applyBorder="1" applyAlignment="1">
      <alignment horizontal="center" vertical="center"/>
    </xf>
    <xf numFmtId="0" fontId="86" fillId="5" borderId="334" xfId="0" applyFont="1" applyFill="1" applyBorder="1" applyAlignment="1">
      <alignment horizontal="center" vertical="center"/>
    </xf>
    <xf numFmtId="0" fontId="1" fillId="4" borderId="308" xfId="10" applyFont="1" applyFill="1" applyBorder="1" applyAlignment="1">
      <alignment horizontal="center" wrapText="1"/>
    </xf>
    <xf numFmtId="0" fontId="1" fillId="4" borderId="313" xfId="10" applyFont="1" applyFill="1" applyBorder="1" applyAlignment="1">
      <alignment horizontal="center" wrapText="1"/>
    </xf>
    <xf numFmtId="0" fontId="1" fillId="14" borderId="312" xfId="10" applyFont="1" applyFill="1" applyBorder="1" applyAlignment="1">
      <alignment horizontal="center" wrapText="1"/>
    </xf>
    <xf numFmtId="0" fontId="1" fillId="14" borderId="308" xfId="10" applyFont="1" applyFill="1" applyBorder="1" applyAlignment="1">
      <alignment horizontal="center" wrapText="1"/>
    </xf>
    <xf numFmtId="0" fontId="1" fillId="14" borderId="313" xfId="10" applyFont="1" applyFill="1" applyBorder="1" applyAlignment="1">
      <alignment horizontal="center" wrapText="1"/>
    </xf>
    <xf numFmtId="0" fontId="79" fillId="45" borderId="84" xfId="11" applyFont="1" applyFill="1" applyBorder="1" applyAlignment="1">
      <alignment horizontal="center"/>
    </xf>
    <xf numFmtId="0" fontId="79" fillId="45" borderId="106" xfId="11" applyFont="1" applyFill="1" applyBorder="1" applyAlignment="1">
      <alignment horizontal="center"/>
    </xf>
    <xf numFmtId="0" fontId="79" fillId="45" borderId="107" xfId="11" applyFont="1" applyFill="1" applyBorder="1" applyAlignment="1">
      <alignment horizontal="center"/>
    </xf>
    <xf numFmtId="0" fontId="9" fillId="13" borderId="316" xfId="10" applyFont="1" applyFill="1" applyBorder="1" applyAlignment="1">
      <alignment horizontal="center" vertical="center" wrapText="1"/>
    </xf>
    <xf numFmtId="0" fontId="9" fillId="13" borderId="310" xfId="10" applyFont="1" applyFill="1" applyBorder="1" applyAlignment="1">
      <alignment horizontal="center" vertical="center" wrapText="1"/>
    </xf>
    <xf numFmtId="0" fontId="9" fillId="13" borderId="317" xfId="10" applyFont="1" applyFill="1" applyBorder="1" applyAlignment="1">
      <alignment horizontal="center" vertical="center" wrapText="1"/>
    </xf>
    <xf numFmtId="0" fontId="9" fillId="13" borderId="328" xfId="10" applyFont="1" applyFill="1" applyBorder="1" applyAlignment="1">
      <alignment horizontal="center" vertical="center" wrapText="1"/>
    </xf>
    <xf numFmtId="0" fontId="9" fillId="14" borderId="316" xfId="10" applyFont="1" applyFill="1" applyBorder="1" applyAlignment="1">
      <alignment horizontal="center" vertical="center" wrapText="1"/>
    </xf>
    <xf numFmtId="0" fontId="9" fillId="14" borderId="320" xfId="10" applyFont="1" applyFill="1" applyBorder="1" applyAlignment="1">
      <alignment horizontal="center" vertical="center" wrapText="1"/>
    </xf>
    <xf numFmtId="0" fontId="9" fillId="14" borderId="309" xfId="10" applyFont="1" applyFill="1" applyBorder="1" applyAlignment="1">
      <alignment horizontal="center" vertical="center" wrapText="1"/>
    </xf>
    <xf numFmtId="0" fontId="9" fillId="14" borderId="310" xfId="10" applyFont="1" applyFill="1" applyBorder="1" applyAlignment="1">
      <alignment horizontal="center" vertical="center" wrapText="1"/>
    </xf>
    <xf numFmtId="0" fontId="9" fillId="14" borderId="319" xfId="10" applyFont="1" applyFill="1" applyBorder="1" applyAlignment="1">
      <alignment horizontal="center" vertical="center" wrapText="1"/>
    </xf>
    <xf numFmtId="0" fontId="1" fillId="4" borderId="301" xfId="10" applyFont="1" applyFill="1" applyBorder="1" applyAlignment="1">
      <alignment horizontal="center" wrapText="1"/>
    </xf>
    <xf numFmtId="0" fontId="1" fillId="4" borderId="276" xfId="10" applyFont="1" applyFill="1" applyBorder="1" applyAlignment="1">
      <alignment horizontal="center" wrapText="1"/>
    </xf>
    <xf numFmtId="0" fontId="1" fillId="13" borderId="312" xfId="10" applyFont="1" applyFill="1" applyBorder="1" applyAlignment="1">
      <alignment horizontal="center" wrapText="1"/>
    </xf>
    <xf numFmtId="0" fontId="1" fillId="13" borderId="308" xfId="10" applyFont="1" applyFill="1" applyBorder="1" applyAlignment="1">
      <alignment horizontal="center" wrapText="1"/>
    </xf>
    <xf numFmtId="0" fontId="1" fillId="13" borderId="313" xfId="10" applyFont="1" applyFill="1" applyBorder="1" applyAlignment="1">
      <alignment horizontal="center" wrapText="1"/>
    </xf>
    <xf numFmtId="0" fontId="1" fillId="14" borderId="301" xfId="10" applyFont="1" applyFill="1" applyBorder="1" applyAlignment="1">
      <alignment horizontal="center" wrapText="1"/>
    </xf>
    <xf numFmtId="0" fontId="1" fillId="14" borderId="276" xfId="10" applyFont="1" applyFill="1" applyBorder="1" applyAlignment="1">
      <alignment horizontal="center" wrapText="1"/>
    </xf>
    <xf numFmtId="0" fontId="9" fillId="13" borderId="318" xfId="10" applyFont="1" applyFill="1" applyBorder="1" applyAlignment="1">
      <alignment horizontal="center" vertical="center" wrapText="1"/>
    </xf>
    <xf numFmtId="0" fontId="9" fillId="5" borderId="275" xfId="0" applyFont="1" applyFill="1" applyBorder="1" applyAlignment="1">
      <alignment wrapText="1"/>
    </xf>
    <xf numFmtId="0" fontId="0" fillId="0" borderId="276" xfId="0" applyBorder="1" applyAlignment="1">
      <alignment wrapText="1"/>
    </xf>
    <xf numFmtId="0" fontId="0" fillId="0" borderId="268" xfId="0" applyBorder="1" applyAlignment="1">
      <alignment wrapText="1"/>
    </xf>
    <xf numFmtId="0" fontId="79" fillId="45" borderId="275" xfId="11" applyFont="1" applyFill="1" applyBorder="1" applyAlignment="1">
      <alignment horizontal="center"/>
    </xf>
    <xf numFmtId="0" fontId="79" fillId="45" borderId="268" xfId="11" applyFont="1" applyFill="1" applyBorder="1" applyAlignment="1">
      <alignment horizontal="center"/>
    </xf>
    <xf numFmtId="0" fontId="79" fillId="45" borderId="276" xfId="11" applyFont="1" applyFill="1" applyBorder="1" applyAlignment="1">
      <alignment horizontal="center"/>
    </xf>
    <xf numFmtId="0" fontId="4" fillId="49" borderId="14" xfId="156" applyFont="1" applyFill="1" applyBorder="1" applyAlignment="1"/>
    <xf numFmtId="0" fontId="4" fillId="49" borderId="15" xfId="3" applyFill="1" applyBorder="1" applyAlignment="1"/>
    <xf numFmtId="0" fontId="4" fillId="49" borderId="13" xfId="3" applyFill="1" applyBorder="1" applyAlignment="1"/>
    <xf numFmtId="0" fontId="4" fillId="0" borderId="0" xfId="156" applyFont="1" applyFill="1" applyBorder="1" applyAlignment="1"/>
    <xf numFmtId="0" fontId="4" fillId="0" borderId="0" xfId="3" applyFill="1" applyBorder="1" applyAlignment="1"/>
    <xf numFmtId="0" fontId="25" fillId="0" borderId="0" xfId="156" applyFont="1" applyFill="1" applyBorder="1" applyAlignment="1">
      <alignment horizontal="center" vertical="center"/>
    </xf>
    <xf numFmtId="0" fontId="4" fillId="0" borderId="0" xfId="3" applyFill="1" applyBorder="1" applyAlignment="1">
      <alignment horizontal="center" vertical="center"/>
    </xf>
    <xf numFmtId="0" fontId="4" fillId="0" borderId="0" xfId="156" applyFont="1" applyFill="1" applyBorder="1" applyAlignment="1">
      <alignment horizontal="left" vertical="center"/>
    </xf>
    <xf numFmtId="0" fontId="4" fillId="49" borderId="6" xfId="156" applyFont="1" applyFill="1" applyBorder="1" applyAlignment="1"/>
    <xf numFmtId="0" fontId="4" fillId="49" borderId="9" xfId="3" applyFill="1" applyBorder="1" applyAlignment="1"/>
    <xf numFmtId="0" fontId="4" fillId="49" borderId="8" xfId="3" applyFill="1" applyBorder="1" applyAlignment="1"/>
    <xf numFmtId="0" fontId="4" fillId="49" borderId="36" xfId="156" applyFont="1" applyFill="1" applyBorder="1" applyAlignment="1"/>
    <xf numFmtId="0" fontId="4" fillId="49" borderId="58" xfId="3" applyFill="1" applyBorder="1" applyAlignment="1"/>
    <xf numFmtId="0" fontId="4" fillId="49" borderId="51" xfId="3" applyFill="1" applyBorder="1" applyAlignment="1"/>
    <xf numFmtId="0" fontId="4" fillId="0" borderId="277" xfId="156" applyFont="1" applyBorder="1" applyAlignment="1">
      <alignment horizontal="center" vertical="center" wrapText="1"/>
    </xf>
    <xf numFmtId="0" fontId="4" fillId="0" borderId="277" xfId="3" applyBorder="1" applyAlignment="1">
      <alignment horizontal="center" vertical="center" wrapText="1"/>
    </xf>
    <xf numFmtId="0" fontId="20" fillId="8" borderId="0" xfId="156" applyFont="1" applyFill="1" applyBorder="1" applyAlignment="1">
      <alignment vertical="center"/>
    </xf>
    <xf numFmtId="0" fontId="4" fillId="0" borderId="0" xfId="3" applyAlignment="1"/>
    <xf numFmtId="0" fontId="22" fillId="0" borderId="275" xfId="3" applyFont="1" applyFill="1" applyBorder="1" applyAlignment="1">
      <alignment horizontal="center" vertical="center"/>
    </xf>
    <xf numFmtId="0" fontId="4" fillId="0" borderId="268" xfId="3" applyBorder="1" applyAlignment="1">
      <alignment horizontal="center" vertical="center"/>
    </xf>
    <xf numFmtId="0" fontId="4" fillId="0" borderId="276" xfId="3" applyBorder="1" applyAlignment="1">
      <alignment horizontal="center" vertical="center"/>
    </xf>
    <xf numFmtId="0" fontId="9" fillId="0" borderId="275" xfId="156" applyFont="1" applyBorder="1" applyAlignment="1">
      <alignment horizontal="center"/>
    </xf>
    <xf numFmtId="0" fontId="4" fillId="0" borderId="268" xfId="3" applyBorder="1" applyAlignment="1">
      <alignment horizontal="center"/>
    </xf>
    <xf numFmtId="0" fontId="4" fillId="0" borderId="276" xfId="3" applyBorder="1" applyAlignment="1">
      <alignment horizontal="center"/>
    </xf>
    <xf numFmtId="0" fontId="22" fillId="0" borderId="0" xfId="156" applyFont="1" applyFill="1" applyBorder="1" applyAlignment="1">
      <alignment horizontal="center" vertical="center"/>
    </xf>
    <xf numFmtId="0" fontId="4" fillId="0" borderId="0" xfId="3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0" borderId="275" xfId="156" applyFont="1" applyFill="1" applyBorder="1" applyAlignment="1">
      <alignment horizontal="center" vertical="center"/>
    </xf>
    <xf numFmtId="0" fontId="25" fillId="0" borderId="337" xfId="156" applyFont="1" applyFill="1" applyBorder="1" applyAlignment="1">
      <alignment horizontal="center" vertical="center"/>
    </xf>
    <xf numFmtId="0" fontId="4" fillId="0" borderId="308" xfId="3" applyBorder="1" applyAlignment="1">
      <alignment horizontal="center" vertical="center"/>
    </xf>
    <xf numFmtId="0" fontId="4" fillId="0" borderId="313" xfId="3" applyBorder="1" applyAlignment="1">
      <alignment horizontal="center" vertical="center"/>
    </xf>
    <xf numFmtId="0" fontId="9" fillId="5" borderId="275" xfId="0" applyFont="1" applyFill="1" applyBorder="1" applyAlignment="1">
      <alignment horizontal="left"/>
    </xf>
    <xf numFmtId="0" fontId="9" fillId="5" borderId="276" xfId="0" applyFont="1" applyFill="1" applyBorder="1" applyAlignment="1">
      <alignment horizontal="left"/>
    </xf>
    <xf numFmtId="0" fontId="9" fillId="5" borderId="268" xfId="0" applyFont="1" applyFill="1" applyBorder="1" applyAlignment="1">
      <alignment horizontal="left"/>
    </xf>
    <xf numFmtId="0" fontId="6" fillId="8" borderId="0" xfId="2" applyFont="1" applyFill="1" applyBorder="1" applyAlignment="1">
      <alignment horizontal="left" vertical="center"/>
    </xf>
    <xf numFmtId="0" fontId="9" fillId="0" borderId="244" xfId="156" applyFont="1" applyBorder="1" applyAlignment="1">
      <alignment vertical="top" wrapText="1"/>
    </xf>
    <xf numFmtId="0" fontId="9" fillId="0" borderId="227" xfId="156" applyFont="1" applyBorder="1" applyAlignment="1">
      <alignment vertical="top" wrapText="1"/>
    </xf>
    <xf numFmtId="0" fontId="9" fillId="0" borderId="244" xfId="156" applyFont="1" applyBorder="1" applyAlignment="1">
      <alignment horizontal="center" vertical="top" wrapText="1"/>
    </xf>
    <xf numFmtId="0" fontId="9" fillId="0" borderId="227" xfId="156" applyFont="1" applyBorder="1" applyAlignment="1">
      <alignment horizontal="center" vertical="top" wrapText="1"/>
    </xf>
    <xf numFmtId="0" fontId="4" fillId="49" borderId="244" xfId="156" applyFill="1" applyBorder="1" applyAlignment="1">
      <alignment horizontal="left"/>
    </xf>
    <xf numFmtId="0" fontId="4" fillId="49" borderId="227" xfId="156" applyFill="1" applyBorder="1" applyAlignment="1">
      <alignment horizontal="left"/>
    </xf>
    <xf numFmtId="0" fontId="9" fillId="0" borderId="212" xfId="156" applyFont="1" applyBorder="1" applyAlignment="1">
      <alignment horizontal="left" vertical="top"/>
    </xf>
    <xf numFmtId="0" fontId="4" fillId="49" borderId="212" xfId="156" applyFill="1" applyBorder="1" applyAlignment="1">
      <alignment horizontal="left"/>
    </xf>
    <xf numFmtId="0" fontId="9" fillId="0" borderId="275" xfId="156" applyFont="1" applyBorder="1" applyAlignment="1">
      <alignment horizontal="center" vertical="center"/>
    </xf>
    <xf numFmtId="0" fontId="9" fillId="0" borderId="268" xfId="156" applyFont="1" applyBorder="1" applyAlignment="1">
      <alignment horizontal="center" vertical="center"/>
    </xf>
    <xf numFmtId="0" fontId="9" fillId="0" borderId="276" xfId="156" applyFont="1" applyBorder="1" applyAlignment="1">
      <alignment horizontal="center" vertical="center"/>
    </xf>
    <xf numFmtId="0" fontId="9" fillId="0" borderId="275" xfId="156" applyFont="1" applyBorder="1" applyAlignment="1">
      <alignment horizontal="center" vertical="center" wrapText="1"/>
    </xf>
    <xf numFmtId="0" fontId="9" fillId="0" borderId="276" xfId="156" applyFont="1" applyBorder="1" applyAlignment="1">
      <alignment horizontal="center" vertical="center" wrapText="1"/>
    </xf>
    <xf numFmtId="0" fontId="9" fillId="5" borderId="275" xfId="0" applyFont="1" applyFill="1" applyBorder="1" applyAlignment="1">
      <alignment horizontal="center" vertical="center" wrapText="1"/>
    </xf>
    <xf numFmtId="0" fontId="9" fillId="5" borderId="276" xfId="0" applyFont="1" applyFill="1" applyBorder="1" applyAlignment="1">
      <alignment horizontal="center" vertical="center" wrapText="1"/>
    </xf>
    <xf numFmtId="0" fontId="9" fillId="5" borderId="268" xfId="0" applyFont="1" applyFill="1" applyBorder="1" applyAlignment="1">
      <alignment horizontal="center" vertical="center" wrapText="1"/>
    </xf>
    <xf numFmtId="0" fontId="79" fillId="0" borderId="0" xfId="11" applyFont="1" applyFill="1" applyBorder="1" applyAlignment="1">
      <alignment horizontal="center"/>
    </xf>
    <xf numFmtId="0" fontId="79" fillId="0" borderId="0" xfId="156" applyFont="1" applyFill="1" applyBorder="1" applyAlignment="1">
      <alignment horizontal="center"/>
    </xf>
    <xf numFmtId="0" fontId="79" fillId="6" borderId="244" xfId="156" applyFont="1" applyFill="1" applyBorder="1" applyAlignment="1">
      <alignment horizontal="center"/>
    </xf>
    <xf numFmtId="0" fontId="79" fillId="6" borderId="228" xfId="156" applyFont="1" applyFill="1" applyBorder="1" applyAlignment="1">
      <alignment horizontal="center"/>
    </xf>
    <xf numFmtId="0" fontId="79" fillId="6" borderId="253" xfId="156" applyFont="1" applyFill="1" applyBorder="1" applyAlignment="1">
      <alignment horizontal="center"/>
    </xf>
    <xf numFmtId="0" fontId="4" fillId="3" borderId="244" xfId="156" applyFont="1" applyFill="1" applyBorder="1" applyAlignment="1">
      <alignment horizontal="center" vertical="center" wrapText="1"/>
    </xf>
    <xf numFmtId="0" fontId="4" fillId="3" borderId="227" xfId="156" applyFont="1" applyFill="1" applyBorder="1" applyAlignment="1">
      <alignment horizontal="center" vertical="center" wrapText="1"/>
    </xf>
    <xf numFmtId="0" fontId="4" fillId="6" borderId="231" xfId="156" applyFont="1" applyFill="1" applyBorder="1" applyAlignment="1">
      <alignment horizontal="center" vertical="center"/>
    </xf>
    <xf numFmtId="0" fontId="4" fillId="6" borderId="230" xfId="156" applyFont="1" applyFill="1" applyBorder="1" applyAlignment="1">
      <alignment horizontal="center" vertical="center"/>
    </xf>
    <xf numFmtId="0" fontId="4" fillId="0" borderId="0" xfId="156" applyFont="1" applyFill="1" applyBorder="1" applyAlignment="1">
      <alignment horizontal="center" vertical="center"/>
    </xf>
    <xf numFmtId="0" fontId="4" fillId="0" borderId="0" xfId="156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3" borderId="275" xfId="156" applyFont="1" applyFill="1" applyBorder="1" applyAlignment="1">
      <alignment horizontal="center" vertical="center"/>
    </xf>
    <xf numFmtId="0" fontId="4" fillId="3" borderId="276" xfId="156" applyFont="1" applyFill="1" applyBorder="1" applyAlignment="1">
      <alignment horizontal="center" vertical="center"/>
    </xf>
    <xf numFmtId="0" fontId="4" fillId="2" borderId="275" xfId="156" applyFont="1" applyFill="1" applyBorder="1" applyAlignment="1">
      <alignment horizontal="center" vertical="center"/>
    </xf>
    <xf numFmtId="0" fontId="4" fillId="2" borderId="268" xfId="156" applyFont="1" applyFill="1" applyBorder="1" applyAlignment="1">
      <alignment horizontal="center" vertical="center"/>
    </xf>
    <xf numFmtId="0" fontId="4" fillId="2" borderId="276" xfId="156" applyFont="1" applyFill="1" applyBorder="1" applyAlignment="1">
      <alignment horizontal="center" vertical="center"/>
    </xf>
    <xf numFmtId="0" fontId="79" fillId="45" borderId="0" xfId="11" applyFont="1" applyFill="1" applyBorder="1" applyAlignment="1">
      <alignment horizontal="center"/>
    </xf>
    <xf numFmtId="0" fontId="4" fillId="5" borderId="331" xfId="156" applyFont="1" applyFill="1" applyBorder="1" applyAlignment="1">
      <alignment horizontal="center" vertical="center"/>
    </xf>
    <xf numFmtId="0" fontId="4" fillId="5" borderId="313" xfId="156" applyFont="1" applyFill="1" applyBorder="1" applyAlignment="1">
      <alignment horizontal="center" vertical="center"/>
    </xf>
    <xf numFmtId="0" fontId="79" fillId="45" borderId="0" xfId="156" applyFont="1" applyFill="1" applyBorder="1" applyAlignment="1">
      <alignment horizontal="center"/>
    </xf>
    <xf numFmtId="0" fontId="4" fillId="5" borderId="275" xfId="156" applyFont="1" applyFill="1" applyBorder="1" applyAlignment="1">
      <alignment horizontal="center" vertical="center"/>
    </xf>
    <xf numFmtId="0" fontId="4" fillId="5" borderId="276" xfId="156" applyFont="1" applyFill="1" applyBorder="1" applyAlignment="1">
      <alignment horizontal="center" vertical="center"/>
    </xf>
    <xf numFmtId="0" fontId="4" fillId="6" borderId="275" xfId="156" applyFont="1" applyFill="1" applyBorder="1" applyAlignment="1">
      <alignment horizontal="center" vertical="center"/>
    </xf>
    <xf numFmtId="0" fontId="4" fillId="6" borderId="268" xfId="156" applyFont="1" applyFill="1" applyBorder="1" applyAlignment="1">
      <alignment horizontal="center" vertical="center"/>
    </xf>
    <xf numFmtId="0" fontId="4" fillId="6" borderId="276" xfId="156" applyFont="1" applyFill="1" applyBorder="1" applyAlignment="1">
      <alignment horizontal="center" vertical="center"/>
    </xf>
    <xf numFmtId="0" fontId="78" fillId="5" borderId="140" xfId="1" applyFont="1" applyFill="1" applyBorder="1" applyAlignment="1">
      <alignment horizontal="center" vertical="center"/>
    </xf>
    <xf numFmtId="0" fontId="78" fillId="5" borderId="142" xfId="1" applyFont="1" applyFill="1" applyBorder="1" applyAlignment="1">
      <alignment horizontal="center" vertical="center"/>
    </xf>
    <xf numFmtId="0" fontId="4" fillId="0" borderId="90" xfId="11" applyFont="1" applyFill="1" applyBorder="1" applyAlignment="1">
      <alignment horizontal="right" vertical="center" wrapText="1" indent="1"/>
    </xf>
    <xf numFmtId="0" fontId="4" fillId="0" borderId="89" xfId="11" applyFont="1" applyFill="1" applyBorder="1" applyAlignment="1">
      <alignment horizontal="right" vertical="center" wrapText="1" indent="1"/>
    </xf>
    <xf numFmtId="0" fontId="9" fillId="0" borderId="87" xfId="13" applyFont="1" applyFill="1" applyBorder="1" applyAlignment="1">
      <alignment horizontal="center" vertical="center"/>
    </xf>
    <xf numFmtId="0" fontId="9" fillId="0" borderId="89" xfId="13" applyFont="1" applyFill="1" applyBorder="1" applyAlignment="1">
      <alignment horizontal="center" vertical="center" wrapText="1"/>
    </xf>
    <xf numFmtId="0" fontId="9" fillId="0" borderId="172" xfId="13" applyFont="1" applyFill="1" applyBorder="1" applyAlignment="1">
      <alignment horizontal="center" vertical="center" wrapText="1"/>
    </xf>
    <xf numFmtId="0" fontId="9" fillId="0" borderId="97" xfId="13" applyFont="1" applyFill="1" applyBorder="1" applyAlignment="1">
      <alignment horizontal="center" vertical="center" wrapText="1"/>
    </xf>
    <xf numFmtId="0" fontId="9" fillId="0" borderId="94" xfId="13" applyFont="1" applyFill="1" applyBorder="1" applyAlignment="1">
      <alignment horizontal="center" vertical="center" wrapText="1"/>
    </xf>
    <xf numFmtId="0" fontId="9" fillId="0" borderId="316" xfId="13" applyFont="1" applyFill="1" applyBorder="1" applyAlignment="1">
      <alignment horizontal="center" vertical="center"/>
    </xf>
    <xf numFmtId="0" fontId="9" fillId="0" borderId="309" xfId="13" applyFont="1" applyFill="1" applyBorder="1" applyAlignment="1">
      <alignment horizontal="center" vertical="center"/>
    </xf>
    <xf numFmtId="0" fontId="9" fillId="0" borderId="320" xfId="13" applyFont="1" applyFill="1" applyBorder="1" applyAlignment="1">
      <alignment horizontal="center" vertical="center"/>
    </xf>
    <xf numFmtId="0" fontId="4" fillId="0" borderId="76" xfId="11" applyFont="1" applyFill="1" applyBorder="1" applyAlignment="1">
      <alignment horizontal="right" vertical="center" wrapText="1" indent="1"/>
    </xf>
    <xf numFmtId="0" fontId="4" fillId="0" borderId="83" xfId="11" applyFont="1" applyFill="1" applyBorder="1"/>
    <xf numFmtId="0" fontId="4" fillId="0" borderId="95" xfId="11" applyFont="1" applyFill="1" applyBorder="1" applyAlignment="1">
      <alignment horizontal="right" vertical="center" wrapText="1" indent="1"/>
    </xf>
    <xf numFmtId="0" fontId="4" fillId="0" borderId="94" xfId="11" applyFont="1" applyFill="1" applyBorder="1"/>
    <xf numFmtId="0" fontId="9" fillId="0" borderId="93" xfId="11" applyFont="1" applyFill="1" applyBorder="1" applyAlignment="1">
      <alignment horizontal="right" vertical="center" wrapText="1" indent="1"/>
    </xf>
    <xf numFmtId="0" fontId="9" fillId="0" borderId="87" xfId="11" applyFont="1" applyFill="1" applyBorder="1" applyAlignment="1">
      <alignment horizontal="right" vertical="center" wrapText="1" indent="1"/>
    </xf>
    <xf numFmtId="0" fontId="31" fillId="0" borderId="93" xfId="11" applyFont="1" applyFill="1" applyBorder="1" applyAlignment="1">
      <alignment horizontal="right" vertical="center" wrapText="1" indent="1"/>
    </xf>
    <xf numFmtId="0" fontId="31" fillId="0" borderId="87" xfId="11" applyFont="1" applyFill="1" applyBorder="1" applyAlignment="1">
      <alignment horizontal="right" vertical="center" wrapText="1" indent="1"/>
    </xf>
    <xf numFmtId="0" fontId="31" fillId="0" borderId="90" xfId="11" applyFont="1" applyFill="1" applyBorder="1" applyAlignment="1">
      <alignment horizontal="right" vertical="center" wrapText="1" indent="1"/>
    </xf>
    <xf numFmtId="0" fontId="31" fillId="0" borderId="89" xfId="11" applyFont="1" applyFill="1" applyBorder="1" applyAlignment="1">
      <alignment horizontal="right" vertical="center" wrapText="1" indent="1"/>
    </xf>
    <xf numFmtId="0" fontId="31" fillId="0" borderId="75" xfId="11" applyFont="1" applyFill="1" applyBorder="1" applyAlignment="1">
      <alignment horizontal="right" vertical="center" wrapText="1" indent="1"/>
    </xf>
    <xf numFmtId="0" fontId="31" fillId="0" borderId="77" xfId="11" applyFont="1" applyFill="1" applyBorder="1" applyAlignment="1">
      <alignment horizontal="right" vertical="center" wrapText="1" indent="1"/>
    </xf>
    <xf numFmtId="0" fontId="33" fillId="0" borderId="212" xfId="13" applyFont="1" applyFill="1" applyBorder="1" applyAlignment="1">
      <alignment horizontal="center" vertical="center" wrapText="1"/>
    </xf>
    <xf numFmtId="0" fontId="9" fillId="0" borderId="244" xfId="13" applyFont="1" applyFill="1" applyBorder="1" applyAlignment="1">
      <alignment horizontal="center" vertical="center" wrapText="1"/>
    </xf>
    <xf numFmtId="0" fontId="9" fillId="0" borderId="228" xfId="13" applyFont="1" applyFill="1" applyBorder="1" applyAlignment="1">
      <alignment horizontal="center" vertical="center" wrapText="1"/>
    </xf>
    <xf numFmtId="0" fontId="9" fillId="0" borderId="227" xfId="13" applyFont="1" applyFill="1" applyBorder="1" applyAlignment="1">
      <alignment horizontal="center" vertical="center" wrapText="1"/>
    </xf>
    <xf numFmtId="0" fontId="33" fillId="0" borderId="89" xfId="13" applyFont="1" applyFill="1" applyBorder="1" applyAlignment="1">
      <alignment horizontal="center" vertical="center" wrapText="1"/>
    </xf>
    <xf numFmtId="0" fontId="32" fillId="0" borderId="212" xfId="7" applyFont="1" applyFill="1" applyBorder="1" applyAlignment="1">
      <alignment horizontal="right" vertical="center" wrapText="1"/>
    </xf>
    <xf numFmtId="0" fontId="32" fillId="0" borderId="89" xfId="7" applyFont="1" applyFill="1" applyBorder="1" applyAlignment="1">
      <alignment horizontal="right" vertical="center" wrapText="1"/>
    </xf>
  </cellXfs>
  <cellStyles count="321">
    <cellStyle name=" 1" xfId="14"/>
    <cellStyle name="_Capex" xfId="15"/>
    <cellStyle name="_UED AMP 2009-14 Final 250309 Less PU" xfId="16"/>
    <cellStyle name="_UED AMP 2009-14 Final 250309 Less PU_1011 monthly" xfId="17"/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- 20%" xfId="36"/>
    <cellStyle name="Accent1 - 40%" xfId="37"/>
    <cellStyle name="Accent1 - 60%" xfId="38"/>
    <cellStyle name="Accent1 2" xfId="39"/>
    <cellStyle name="Accent2 - 20%" xfId="40"/>
    <cellStyle name="Accent2 - 40%" xfId="41"/>
    <cellStyle name="Accent2 - 60%" xfId="42"/>
    <cellStyle name="Accent2 2" xfId="43"/>
    <cellStyle name="Accent3 - 20%" xfId="44"/>
    <cellStyle name="Accent3 - 40%" xfId="45"/>
    <cellStyle name="Accent3 - 60%" xfId="46"/>
    <cellStyle name="Accent3 2" xfId="47"/>
    <cellStyle name="Accent4 - 20%" xfId="48"/>
    <cellStyle name="Accent4 - 40%" xfId="49"/>
    <cellStyle name="Accent4 - 60%" xfId="50"/>
    <cellStyle name="Accent4 2" xfId="51"/>
    <cellStyle name="Accent5 - 20%" xfId="52"/>
    <cellStyle name="Accent5 - 40%" xfId="53"/>
    <cellStyle name="Accent5 - 60%" xfId="54"/>
    <cellStyle name="Accent5 2" xfId="55"/>
    <cellStyle name="Accent6 - 20%" xfId="56"/>
    <cellStyle name="Accent6 - 40%" xfId="57"/>
    <cellStyle name="Accent6 - 60%" xfId="58"/>
    <cellStyle name="Accent6 2" xfId="59"/>
    <cellStyle name="Agara" xfId="60"/>
    <cellStyle name="B79812_.wvu.PrintTitlest" xfId="61"/>
    <cellStyle name="Bad 2" xfId="62"/>
    <cellStyle name="Black" xfId="63"/>
    <cellStyle name="Blockout" xfId="64"/>
    <cellStyle name="Blockout 2" xfId="65"/>
    <cellStyle name="Blue" xfId="66"/>
    <cellStyle name="Calculation 2" xfId="67"/>
    <cellStyle name="Calculation 2 2" xfId="238"/>
    <cellStyle name="Calculation 2 2 2" xfId="266"/>
    <cellStyle name="Calculation 2 2 3" xfId="267"/>
    <cellStyle name="Calculation 2 3" xfId="239"/>
    <cellStyle name="Calculation 2 3 2" xfId="268"/>
    <cellStyle name="Calculation 2 3 3" xfId="269"/>
    <cellStyle name="Calculation 2 4" xfId="240"/>
    <cellStyle name="Calculation 2 4 2" xfId="270"/>
    <cellStyle name="Calculation 2 4 3" xfId="271"/>
    <cellStyle name="Calculation 2 5" xfId="241"/>
    <cellStyle name="Calculation 2 5 2" xfId="272"/>
    <cellStyle name="Calculation 2 5 3" xfId="273"/>
    <cellStyle name="Check Cell 2" xfId="68"/>
    <cellStyle name="Comma" xfId="320" builtinId="3"/>
    <cellStyle name="Comma [0]7Z_87C" xfId="69"/>
    <cellStyle name="Comma 0" xfId="70"/>
    <cellStyle name="Comma 1" xfId="71"/>
    <cellStyle name="Comma 2" xfId="72"/>
    <cellStyle name="Comma 2 2" xfId="73"/>
    <cellStyle name="Comma 2 3" xfId="74"/>
    <cellStyle name="Comma 3" xfId="75"/>
    <cellStyle name="Comma 4" xfId="76"/>
    <cellStyle name="Comma0" xfId="77"/>
    <cellStyle name="Currency" xfId="264" builtinId="4"/>
    <cellStyle name="Currency 11" xfId="78"/>
    <cellStyle name="Currency 2" xfId="12"/>
    <cellStyle name="Currency 3" xfId="79"/>
    <cellStyle name="Currency 4" xfId="80"/>
    <cellStyle name="D4_B8B1_005004B79812_.wvu.PrintTitlest" xfId="81"/>
    <cellStyle name="Date" xfId="82"/>
    <cellStyle name="Emphasis 1" xfId="83"/>
    <cellStyle name="Emphasis 2" xfId="84"/>
    <cellStyle name="Emphasis 3" xfId="85"/>
    <cellStyle name="Euro" xfId="86"/>
    <cellStyle name="Explanatory Text 2" xfId="87"/>
    <cellStyle name="Fixed" xfId="88"/>
    <cellStyle name="Gilsans" xfId="89"/>
    <cellStyle name="Gilsansl" xfId="90"/>
    <cellStyle name="Good 2" xfId="91"/>
    <cellStyle name="Heading 1 2" xfId="92"/>
    <cellStyle name="Heading 1 3" xfId="93"/>
    <cellStyle name="Heading 2 2" xfId="94"/>
    <cellStyle name="Heading 2 3" xfId="95"/>
    <cellStyle name="Heading 3 2" xfId="96"/>
    <cellStyle name="Heading 3 2 2" xfId="242"/>
    <cellStyle name="Heading 3 3" xfId="97"/>
    <cellStyle name="Heading 4 2" xfId="98"/>
    <cellStyle name="Heading 4 3" xfId="99"/>
    <cellStyle name="Heading(4)" xfId="100"/>
    <cellStyle name="Hyperlink 2" xfId="8"/>
    <cellStyle name="Hyperlink 3" xfId="265"/>
    <cellStyle name="Hyperlink Arrow" xfId="101"/>
    <cellStyle name="Hyperlink Text" xfId="102"/>
    <cellStyle name="Input 2" xfId="103"/>
    <cellStyle name="Input 2 2" xfId="243"/>
    <cellStyle name="Input 2 2 2" xfId="274"/>
    <cellStyle name="Input 2 2 3" xfId="275"/>
    <cellStyle name="Input 2 3" xfId="244"/>
    <cellStyle name="Input 2 3 2" xfId="276"/>
    <cellStyle name="Input 2 3 3" xfId="277"/>
    <cellStyle name="Input 2 4" xfId="245"/>
    <cellStyle name="Input 2 4 2" xfId="278"/>
    <cellStyle name="Input 2 4 3" xfId="279"/>
    <cellStyle name="Input 2 5" xfId="246"/>
    <cellStyle name="Input 2 5 2" xfId="280"/>
    <cellStyle name="Input 2 5 3" xfId="281"/>
    <cellStyle name="Input1" xfId="104"/>
    <cellStyle name="Input1 2" xfId="105"/>
    <cellStyle name="Input1 3" xfId="315"/>
    <cellStyle name="Input1 4" xfId="316"/>
    <cellStyle name="Input3" xfId="106"/>
    <cellStyle name="Input3 2" xfId="317"/>
    <cellStyle name="Input3 3" xfId="318"/>
    <cellStyle name="Input3 4" xfId="319"/>
    <cellStyle name="Lines" xfId="107"/>
    <cellStyle name="Linked Cell 2" xfId="108"/>
    <cellStyle name="Mine" xfId="109"/>
    <cellStyle name="Model Name" xfId="110"/>
    <cellStyle name="Neutral 2" xfId="111"/>
    <cellStyle name="Normal" xfId="0" builtinId="0"/>
    <cellStyle name="Normal - Style1" xfId="112"/>
    <cellStyle name="Normal 10" xfId="3"/>
    <cellStyle name="Normal 11" xfId="113"/>
    <cellStyle name="Normal 114" xfId="7"/>
    <cellStyle name="Normal 12" xfId="233"/>
    <cellStyle name="Normal 13" xfId="2"/>
    <cellStyle name="Normal 13 2" xfId="234"/>
    <cellStyle name="Normal 14" xfId="10"/>
    <cellStyle name="Normal 14 2" xfId="114"/>
    <cellStyle name="Normal 143" xfId="115"/>
    <cellStyle name="Normal 144" xfId="116"/>
    <cellStyle name="Normal 147" xfId="117"/>
    <cellStyle name="Normal 148" xfId="118"/>
    <cellStyle name="Normal 149" xfId="119"/>
    <cellStyle name="Normal 150" xfId="120"/>
    <cellStyle name="Normal 151" xfId="121"/>
    <cellStyle name="Normal 152" xfId="122"/>
    <cellStyle name="Normal 153" xfId="123"/>
    <cellStyle name="Normal 154" xfId="124"/>
    <cellStyle name="Normal 155" xfId="125"/>
    <cellStyle name="Normal 156" xfId="126"/>
    <cellStyle name="Normal 161" xfId="127"/>
    <cellStyle name="Normal 162" xfId="128"/>
    <cellStyle name="Normal 163" xfId="129"/>
    <cellStyle name="Normal 164" xfId="130"/>
    <cellStyle name="Normal 169" xfId="131"/>
    <cellStyle name="Normal 170" xfId="132"/>
    <cellStyle name="Normal 171" xfId="133"/>
    <cellStyle name="Normal 172" xfId="134"/>
    <cellStyle name="Normal 177" xfId="135"/>
    <cellStyle name="Normal 178" xfId="136"/>
    <cellStyle name="Normal 179" xfId="137"/>
    <cellStyle name="Normal 180" xfId="138"/>
    <cellStyle name="Normal 181" xfId="139"/>
    <cellStyle name="Normal 182" xfId="140"/>
    <cellStyle name="Normal 183" xfId="141"/>
    <cellStyle name="Normal 184" xfId="142"/>
    <cellStyle name="Normal 185" xfId="143"/>
    <cellStyle name="Normal 186" xfId="144"/>
    <cellStyle name="Normal 187" xfId="145"/>
    <cellStyle name="Normal 188" xfId="146"/>
    <cellStyle name="Normal 189" xfId="147"/>
    <cellStyle name="Normal 190" xfId="148"/>
    <cellStyle name="Normal 192" xfId="149"/>
    <cellStyle name="Normal 193" xfId="150"/>
    <cellStyle name="Normal 196" xfId="151"/>
    <cellStyle name="Normal 197" xfId="152"/>
    <cellStyle name="Normal 198" xfId="153"/>
    <cellStyle name="Normal 199" xfId="154"/>
    <cellStyle name="Normal 2" xfId="155"/>
    <cellStyle name="Normal 2 2" xfId="156"/>
    <cellStyle name="Normal 2 2 2" xfId="1"/>
    <cellStyle name="Normal 2 3" xfId="157"/>
    <cellStyle name="Normal 2 4" xfId="235"/>
    <cellStyle name="Normal 20" xfId="4"/>
    <cellStyle name="Normal 200" xfId="158"/>
    <cellStyle name="Normal 201" xfId="159"/>
    <cellStyle name="Normal 202" xfId="160"/>
    <cellStyle name="Normal 203" xfId="161"/>
    <cellStyle name="Normal 204" xfId="162"/>
    <cellStyle name="Normal 205" xfId="163"/>
    <cellStyle name="Normal 207" xfId="164"/>
    <cellStyle name="Normal 208" xfId="165"/>
    <cellStyle name="Normal 209" xfId="166"/>
    <cellStyle name="Normal 210" xfId="167"/>
    <cellStyle name="Normal 211" xfId="168"/>
    <cellStyle name="Normal 212" xfId="169"/>
    <cellStyle name="Normal 213" xfId="170"/>
    <cellStyle name="Normal 214" xfId="171"/>
    <cellStyle name="Normal 215" xfId="172"/>
    <cellStyle name="Normal 216" xfId="173"/>
    <cellStyle name="Normal 3" xfId="174"/>
    <cellStyle name="Normal 37" xfId="175"/>
    <cellStyle name="Normal 38" xfId="176"/>
    <cellStyle name="Normal 39" xfId="177"/>
    <cellStyle name="Normal 4" xfId="11"/>
    <cellStyle name="Normal 4 2" xfId="178"/>
    <cellStyle name="Normal 4 2 2" xfId="6"/>
    <cellStyle name="Normal 40" xfId="179"/>
    <cellStyle name="Normal 5" xfId="180"/>
    <cellStyle name="Normal 6" xfId="181"/>
    <cellStyle name="Normal 7" xfId="182"/>
    <cellStyle name="Normal 8" xfId="183"/>
    <cellStyle name="Normal 8 2" xfId="9"/>
    <cellStyle name="Normal 9" xfId="184"/>
    <cellStyle name="Normal_20090617 - RIN - justifications 2" xfId="13"/>
    <cellStyle name="Note 2" xfId="185"/>
    <cellStyle name="Note 2 2" xfId="247"/>
    <cellStyle name="Note 2 2 2" xfId="282"/>
    <cellStyle name="Note 2 3" xfId="248"/>
    <cellStyle name="Note 2 3 2" xfId="283"/>
    <cellStyle name="Note 2 4" xfId="249"/>
    <cellStyle name="Note 2 4 2" xfId="284"/>
    <cellStyle name="Note 2 5" xfId="250"/>
    <cellStyle name="Note 2 5 2" xfId="285"/>
    <cellStyle name="Note 2 6" xfId="251"/>
    <cellStyle name="Note 2 6 2" xfId="286"/>
    <cellStyle name="Output 2" xfId="186"/>
    <cellStyle name="Output 2 2" xfId="236"/>
    <cellStyle name="Output 2 2 2" xfId="287"/>
    <cellStyle name="Output 2 2 3" xfId="288"/>
    <cellStyle name="Output 2 3" xfId="252"/>
    <cellStyle name="Output 2 3 2" xfId="289"/>
    <cellStyle name="Output 2 3 3" xfId="290"/>
    <cellStyle name="Output 2 4" xfId="253"/>
    <cellStyle name="Output 2 4 2" xfId="291"/>
    <cellStyle name="Output 2 4 3" xfId="292"/>
    <cellStyle name="Output 2 5" xfId="254"/>
    <cellStyle name="Output 2 5 2" xfId="293"/>
    <cellStyle name="Output 2 5 3" xfId="294"/>
    <cellStyle name="Output 2 6" xfId="255"/>
    <cellStyle name="Output 2 6 2" xfId="295"/>
    <cellStyle name="Output 2 6 3" xfId="296"/>
    <cellStyle name="Output 2 7" xfId="256"/>
    <cellStyle name="Output 2 7 2" xfId="297"/>
    <cellStyle name="Output 2 7 3" xfId="298"/>
    <cellStyle name="Output 2 8" xfId="299"/>
    <cellStyle name="Output 2 9" xfId="300"/>
    <cellStyle name="Percent [2]" xfId="187"/>
    <cellStyle name="Percent 2" xfId="188"/>
    <cellStyle name="Percent 3" xfId="189"/>
    <cellStyle name="Percentage" xfId="190"/>
    <cellStyle name="Period Title" xfId="191"/>
    <cellStyle name="PSChar" xfId="192"/>
    <cellStyle name="PSDate" xfId="193"/>
    <cellStyle name="PSDec" xfId="194"/>
    <cellStyle name="PSDetail" xfId="195"/>
    <cellStyle name="PSHeading" xfId="196"/>
    <cellStyle name="PSInt" xfId="197"/>
    <cellStyle name="PSSpacer" xfId="198"/>
    <cellStyle name="Ratio" xfId="199"/>
    <cellStyle name="Right Date" xfId="200"/>
    <cellStyle name="Right Number" xfId="201"/>
    <cellStyle name="Right Year" xfId="202"/>
    <cellStyle name="SAPError" xfId="203"/>
    <cellStyle name="SAPKey" xfId="204"/>
    <cellStyle name="SAPLocked" xfId="205"/>
    <cellStyle name="SAPOutput" xfId="206"/>
    <cellStyle name="SAPSpace" xfId="207"/>
    <cellStyle name="SAPText" xfId="208"/>
    <cellStyle name="SAPUnLocked" xfId="209"/>
    <cellStyle name="Sheet Title" xfId="210"/>
    <cellStyle name="Style 1" xfId="211"/>
    <cellStyle name="Style 1 2" xfId="5"/>
    <cellStyle name="Style2" xfId="212"/>
    <cellStyle name="Style3" xfId="213"/>
    <cellStyle name="Style4" xfId="214"/>
    <cellStyle name="Style5" xfId="215"/>
    <cellStyle name="Table Head Green" xfId="216"/>
    <cellStyle name="Table Head Green 2" xfId="257"/>
    <cellStyle name="Table Head_pldt" xfId="217"/>
    <cellStyle name="Table Source" xfId="218"/>
    <cellStyle name="Table Units" xfId="219"/>
    <cellStyle name="Text" xfId="220"/>
    <cellStyle name="Text 2" xfId="221"/>
    <cellStyle name="Text Head 1" xfId="222"/>
    <cellStyle name="Text Head 2" xfId="223"/>
    <cellStyle name="Text Indent 2" xfId="224"/>
    <cellStyle name="Theirs" xfId="225"/>
    <cellStyle name="Title 2" xfId="226"/>
    <cellStyle name="TOC 1" xfId="227"/>
    <cellStyle name="TOC 2" xfId="228"/>
    <cellStyle name="TOC 3" xfId="229"/>
    <cellStyle name="Total 2" xfId="230"/>
    <cellStyle name="Total 2 2" xfId="237"/>
    <cellStyle name="Total 2 2 2" xfId="301"/>
    <cellStyle name="Total 2 2 3" xfId="302"/>
    <cellStyle name="Total 2 3" xfId="258"/>
    <cellStyle name="Total 2 3 2" xfId="303"/>
    <cellStyle name="Total 2 3 3" xfId="304"/>
    <cellStyle name="Total 2 4" xfId="259"/>
    <cellStyle name="Total 2 4 2" xfId="305"/>
    <cellStyle name="Total 2 4 3" xfId="306"/>
    <cellStyle name="Total 2 5" xfId="260"/>
    <cellStyle name="Total 2 5 2" xfId="307"/>
    <cellStyle name="Total 2 5 3" xfId="308"/>
    <cellStyle name="Total 2 6" xfId="261"/>
    <cellStyle name="Total 2 6 2" xfId="309"/>
    <cellStyle name="Total 2 6 3" xfId="310"/>
    <cellStyle name="Total 2 7" xfId="262"/>
    <cellStyle name="Total 2 7 2" xfId="311"/>
    <cellStyle name="Total 2 7 3" xfId="312"/>
    <cellStyle name="Total 2 8" xfId="313"/>
    <cellStyle name="Total 2 9" xfId="314"/>
    <cellStyle name="Warning Text 2" xfId="231"/>
    <cellStyle name="year" xfId="232"/>
    <cellStyle name="year 2" xfId="263"/>
  </cellStyles>
  <dxfs count="0"/>
  <tableStyles count="0" defaultTableStyle="TableStyleMedium2" defaultPivotStyle="PivotStyleLight16"/>
  <colors>
    <mruColors>
      <color rgb="FF00FFCC"/>
      <color rgb="FFFFFFCC"/>
      <color rgb="FF9C0006"/>
      <color rgb="FFFFC7CE"/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6 Vegetation Management'!A1"/><Relationship Id="rId13" Type="http://schemas.openxmlformats.org/officeDocument/2006/relationships/hyperlink" Target="#Contents!A1"/><Relationship Id="rId3" Type="http://schemas.openxmlformats.org/officeDocument/2006/relationships/hyperlink" Target="#'2.3 Augex project data'!A1"/><Relationship Id="rId7" Type="http://schemas.openxmlformats.org/officeDocument/2006/relationships/hyperlink" Target="#'2.8 Overheads'!A1"/><Relationship Id="rId12" Type="http://schemas.openxmlformats.org/officeDocument/2006/relationships/image" Target="../media/image1.png"/><Relationship Id="rId2" Type="http://schemas.openxmlformats.org/officeDocument/2006/relationships/hyperlink" Target="#'2.2 Repex'!A1"/><Relationship Id="rId1" Type="http://schemas.openxmlformats.org/officeDocument/2006/relationships/hyperlink" Target="#'2.1 Expenditure summary'!A1"/><Relationship Id="rId6" Type="http://schemas.openxmlformats.org/officeDocument/2006/relationships/hyperlink" Target="#'2.7 Maintenance'!A1"/><Relationship Id="rId11" Type="http://schemas.openxmlformats.org/officeDocument/2006/relationships/hyperlink" Target="#'4.3 MD &amp; utilisation-Spatial'!A1"/><Relationship Id="rId5" Type="http://schemas.openxmlformats.org/officeDocument/2006/relationships/hyperlink" Target="#'2.5 Non-network'!A1"/><Relationship Id="rId10" Type="http://schemas.openxmlformats.org/officeDocument/2006/relationships/hyperlink" Target="#'4.2  MD - Network level'!A1"/><Relationship Id="rId4" Type="http://schemas.openxmlformats.org/officeDocument/2006/relationships/hyperlink" Target="#'2.4 Connections'!A1"/><Relationship Id="rId9" Type="http://schemas.openxmlformats.org/officeDocument/2006/relationships/hyperlink" Target="#'4.1 Asset Age Profile'!A1"/><Relationship Id="rId14" Type="http://schemas.openxmlformats.org/officeDocument/2006/relationships/hyperlink" Target="#'1.1 Instruction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1.png"/><Relationship Id="rId1" Type="http://schemas.openxmlformats.org/officeDocument/2006/relationships/image" Target="../media/image2.emf"/><Relationship Id="rId4" Type="http://schemas.openxmlformats.org/officeDocument/2006/relationships/hyperlink" Target="#'1.1 Instructions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1.png"/><Relationship Id="rId1" Type="http://schemas.openxmlformats.org/officeDocument/2006/relationships/image" Target="../media/image2.emf"/><Relationship Id="rId4" Type="http://schemas.openxmlformats.org/officeDocument/2006/relationships/hyperlink" Target="#'1.1 Instruction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9524</xdr:colOff>
      <xdr:row>7</xdr:row>
      <xdr:rowOff>0</xdr:rowOff>
    </xdr:from>
    <xdr:to>
      <xdr:col>17</xdr:col>
      <xdr:colOff>581024</xdr:colOff>
      <xdr:row>7</xdr:row>
      <xdr:rowOff>188258</xdr:rowOff>
    </xdr:to>
    <xdr:sp macro="" textlink="">
      <xdr:nvSpPr>
        <xdr:cNvPr id="12" name="AutoShape 16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47924" y="1704975"/>
          <a:ext cx="3619501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2.1 Expenditure summary</a:t>
          </a:r>
        </a:p>
      </xdr:txBody>
    </xdr:sp>
    <xdr:clientData/>
  </xdr:twoCellAnchor>
  <xdr:twoCellAnchor editAs="oneCell">
    <xdr:from>
      <xdr:col>12</xdr:col>
      <xdr:colOff>19050</xdr:colOff>
      <xdr:row>8</xdr:row>
      <xdr:rowOff>0</xdr:rowOff>
    </xdr:from>
    <xdr:to>
      <xdr:col>17</xdr:col>
      <xdr:colOff>581025</xdr:colOff>
      <xdr:row>8</xdr:row>
      <xdr:rowOff>188258</xdr:rowOff>
    </xdr:to>
    <xdr:sp macro="" textlink="">
      <xdr:nvSpPr>
        <xdr:cNvPr id="13" name="AutoShape 16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57450" y="3314700"/>
          <a:ext cx="3609976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2.2 Repex</a:t>
          </a:r>
        </a:p>
      </xdr:txBody>
    </xdr:sp>
    <xdr:clientData/>
  </xdr:twoCellAnchor>
  <xdr:twoCellAnchor editAs="oneCell">
    <xdr:from>
      <xdr:col>12</xdr:col>
      <xdr:colOff>19050</xdr:colOff>
      <xdr:row>9</xdr:row>
      <xdr:rowOff>0</xdr:rowOff>
    </xdr:from>
    <xdr:to>
      <xdr:col>17</xdr:col>
      <xdr:colOff>581025</xdr:colOff>
      <xdr:row>9</xdr:row>
      <xdr:rowOff>188258</xdr:rowOff>
    </xdr:to>
    <xdr:sp macro="" textlink="">
      <xdr:nvSpPr>
        <xdr:cNvPr id="14" name="AutoShape 16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62705" y="3494690"/>
          <a:ext cx="3616545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2.3 Augex project data</a:t>
          </a:r>
        </a:p>
      </xdr:txBody>
    </xdr:sp>
    <xdr:clientData/>
  </xdr:twoCellAnchor>
  <xdr:twoCellAnchor editAs="oneCell">
    <xdr:from>
      <xdr:col>12</xdr:col>
      <xdr:colOff>19050</xdr:colOff>
      <xdr:row>10</xdr:row>
      <xdr:rowOff>0</xdr:rowOff>
    </xdr:from>
    <xdr:to>
      <xdr:col>17</xdr:col>
      <xdr:colOff>581025</xdr:colOff>
      <xdr:row>10</xdr:row>
      <xdr:rowOff>188258</xdr:rowOff>
    </xdr:to>
    <xdr:sp macro="" textlink="">
      <xdr:nvSpPr>
        <xdr:cNvPr id="15" name="AutoShape 16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57450" y="3314700"/>
          <a:ext cx="3609976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2.4 Connections</a:t>
          </a:r>
        </a:p>
      </xdr:txBody>
    </xdr:sp>
    <xdr:clientData/>
  </xdr:twoCellAnchor>
  <xdr:twoCellAnchor editAs="oneCell">
    <xdr:from>
      <xdr:col>12</xdr:col>
      <xdr:colOff>19050</xdr:colOff>
      <xdr:row>11</xdr:row>
      <xdr:rowOff>0</xdr:rowOff>
    </xdr:from>
    <xdr:to>
      <xdr:col>17</xdr:col>
      <xdr:colOff>581025</xdr:colOff>
      <xdr:row>11</xdr:row>
      <xdr:rowOff>188258</xdr:rowOff>
    </xdr:to>
    <xdr:sp macro="" textlink="">
      <xdr:nvSpPr>
        <xdr:cNvPr id="16" name="AutoShape 16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57450" y="3314700"/>
          <a:ext cx="3609976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2.5 Non-network</a:t>
          </a:r>
        </a:p>
      </xdr:txBody>
    </xdr:sp>
    <xdr:clientData/>
  </xdr:twoCellAnchor>
  <xdr:twoCellAnchor editAs="oneCell">
    <xdr:from>
      <xdr:col>12</xdr:col>
      <xdr:colOff>19050</xdr:colOff>
      <xdr:row>13</xdr:row>
      <xdr:rowOff>0</xdr:rowOff>
    </xdr:from>
    <xdr:to>
      <xdr:col>17</xdr:col>
      <xdr:colOff>581025</xdr:colOff>
      <xdr:row>13</xdr:row>
      <xdr:rowOff>188258</xdr:rowOff>
    </xdr:to>
    <xdr:sp macro="" textlink="">
      <xdr:nvSpPr>
        <xdr:cNvPr id="18" name="AutoShape 16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2457450" y="3314700"/>
          <a:ext cx="3609976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2.7 Maintenance</a:t>
          </a:r>
        </a:p>
      </xdr:txBody>
    </xdr:sp>
    <xdr:clientData/>
  </xdr:twoCellAnchor>
  <xdr:twoCellAnchor editAs="oneCell">
    <xdr:from>
      <xdr:col>12</xdr:col>
      <xdr:colOff>19050</xdr:colOff>
      <xdr:row>14</xdr:row>
      <xdr:rowOff>0</xdr:rowOff>
    </xdr:from>
    <xdr:to>
      <xdr:col>17</xdr:col>
      <xdr:colOff>581025</xdr:colOff>
      <xdr:row>14</xdr:row>
      <xdr:rowOff>188258</xdr:rowOff>
    </xdr:to>
    <xdr:sp macro="" textlink="">
      <xdr:nvSpPr>
        <xdr:cNvPr id="19" name="AutoShape 16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2457450" y="3314700"/>
          <a:ext cx="3609976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lvl="0"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2.8 Overheads</a:t>
          </a:r>
        </a:p>
      </xdr:txBody>
    </xdr:sp>
    <xdr:clientData/>
  </xdr:twoCellAnchor>
  <xdr:twoCellAnchor editAs="oneCell">
    <xdr:from>
      <xdr:col>12</xdr:col>
      <xdr:colOff>25065</xdr:colOff>
      <xdr:row>11</xdr:row>
      <xdr:rowOff>190500</xdr:rowOff>
    </xdr:from>
    <xdr:to>
      <xdr:col>17</xdr:col>
      <xdr:colOff>596565</xdr:colOff>
      <xdr:row>12</xdr:row>
      <xdr:rowOff>188258</xdr:rowOff>
    </xdr:to>
    <xdr:sp macro="" textlink="">
      <xdr:nvSpPr>
        <xdr:cNvPr id="24" name="AutoShape 16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2471486" y="4075697"/>
          <a:ext cx="3629527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2.6 Vegetation management</a:t>
          </a:r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10</xdr:col>
      <xdr:colOff>571501</xdr:colOff>
      <xdr:row>22</xdr:row>
      <xdr:rowOff>188258</xdr:rowOff>
    </xdr:to>
    <xdr:sp macro="" textlink="">
      <xdr:nvSpPr>
        <xdr:cNvPr id="109" name="AutoShape 16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3025588" y="4684059"/>
          <a:ext cx="3597089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4.1 Asset age profile</a:t>
          </a: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10</xdr:col>
      <xdr:colOff>571501</xdr:colOff>
      <xdr:row>23</xdr:row>
      <xdr:rowOff>188258</xdr:rowOff>
    </xdr:to>
    <xdr:sp macro="" textlink="">
      <xdr:nvSpPr>
        <xdr:cNvPr id="110" name="AutoShape 16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3025588" y="4874559"/>
          <a:ext cx="3597089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4.2 Maximum demand - network level</a:t>
          </a: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10</xdr:col>
      <xdr:colOff>571501</xdr:colOff>
      <xdr:row>24</xdr:row>
      <xdr:rowOff>188258</xdr:rowOff>
    </xdr:to>
    <xdr:sp macro="" textlink="">
      <xdr:nvSpPr>
        <xdr:cNvPr id="111" name="AutoShape 16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3025588" y="5065059"/>
          <a:ext cx="3597089" cy="188258"/>
        </a:xfrm>
        <a:prstGeom prst="bevel">
          <a:avLst>
            <a:gd name="adj" fmla="val 12500"/>
          </a:avLst>
        </a:prstGeom>
        <a:solidFill>
          <a:schemeClr val="bg1">
            <a:lumMod val="85000"/>
            <a:alpha val="90000"/>
          </a:scheme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180000" tIns="45720" rIns="180000" bIns="45720" anchor="ctr" upright="1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4.3 Maximum demand &amp; utilisation-Spatial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773206</xdr:colOff>
      <xdr:row>12</xdr:row>
      <xdr:rowOff>11206</xdr:rowOff>
    </xdr:to>
    <xdr:grpSp>
      <xdr:nvGrpSpPr>
        <xdr:cNvPr id="40" name="Group 39"/>
        <xdr:cNvGrpSpPr>
          <a:grpSpLocks/>
        </xdr:cNvGrpSpPr>
      </xdr:nvGrpSpPr>
      <xdr:grpSpPr bwMode="auto">
        <a:xfrm>
          <a:off x="0" y="0"/>
          <a:ext cx="1703294" cy="2689412"/>
          <a:chOff x="0" y="0"/>
          <a:chExt cx="78" cy="103"/>
        </a:xfrm>
      </xdr:grpSpPr>
      <xdr:grpSp>
        <xdr:nvGrpSpPr>
          <xdr:cNvPr id="41" name="Group 40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44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45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2" name="AutoShape 5">
            <a:hlinkClick xmlns:r="http://schemas.openxmlformats.org/officeDocument/2006/relationships" r:id="rId13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43" name="AutoShape 6">
            <a:hlinkClick xmlns:r="http://schemas.openxmlformats.org/officeDocument/2006/relationships" r:id="rId14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3697941</xdr:colOff>
      <xdr:row>8</xdr:row>
      <xdr:rowOff>0</xdr:rowOff>
    </xdr:from>
    <xdr:to>
      <xdr:col>2</xdr:col>
      <xdr:colOff>604673</xdr:colOff>
      <xdr:row>8</xdr:row>
      <xdr:rowOff>5715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2038350"/>
          <a:ext cx="604114" cy="57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938892</xdr:colOff>
      <xdr:row>4</xdr:row>
      <xdr:rowOff>27215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0" y="1"/>
          <a:ext cx="1891392" cy="1217839"/>
          <a:chOff x="0" y="0"/>
          <a:chExt cx="78" cy="103"/>
        </a:xfrm>
      </xdr:grpSpPr>
      <xdr:grpSp>
        <xdr:nvGrpSpPr>
          <xdr:cNvPr id="12" name="Group 11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5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6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" name="AutoShape 5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4" name="AutoShape 6">
            <a:hlinkClick xmlns:r="http://schemas.openxmlformats.org/officeDocument/2006/relationships" r:id="rId4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8</xdr:row>
      <xdr:rowOff>180975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0"/>
          <a:ext cx="1504950" cy="2209800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695324</xdr:colOff>
      <xdr:row>10</xdr:row>
      <xdr:rowOff>66674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0"/>
          <a:ext cx="1628774" cy="2409824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795618</xdr:colOff>
      <xdr:row>9</xdr:row>
      <xdr:rowOff>302559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1" y="0"/>
          <a:ext cx="1669676" cy="2420471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3697941</xdr:colOff>
      <xdr:row>8</xdr:row>
      <xdr:rowOff>0</xdr:rowOff>
    </xdr:from>
    <xdr:to>
      <xdr:col>2</xdr:col>
      <xdr:colOff>600672</xdr:colOff>
      <xdr:row>8</xdr:row>
      <xdr:rowOff>5715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2038350"/>
          <a:ext cx="606836" cy="57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28575</xdr:colOff>
      <xdr:row>3</xdr:row>
      <xdr:rowOff>309562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1675840" cy="1250856"/>
          <a:chOff x="0" y="0"/>
          <a:chExt cx="78" cy="103"/>
        </a:xfrm>
      </xdr:grpSpPr>
      <xdr:grpSp>
        <xdr:nvGrpSpPr>
          <xdr:cNvPr id="4" name="Group 3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7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AutoShape 5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6" name="AutoShape 6">
            <a:hlinkClick xmlns:r="http://schemas.openxmlformats.org/officeDocument/2006/relationships" r:id="rId4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825500</xdr:colOff>
      <xdr:row>9</xdr:row>
      <xdr:rowOff>317500</xdr:rowOff>
    </xdr:to>
    <xdr:grpSp>
      <xdr:nvGrpSpPr>
        <xdr:cNvPr id="21" name="Group 20"/>
        <xdr:cNvGrpSpPr>
          <a:grpSpLocks/>
        </xdr:cNvGrpSpPr>
      </xdr:nvGrpSpPr>
      <xdr:grpSpPr bwMode="auto">
        <a:xfrm>
          <a:off x="0" y="0"/>
          <a:ext cx="1809750" cy="2841625"/>
          <a:chOff x="0" y="0"/>
          <a:chExt cx="78" cy="103"/>
        </a:xfrm>
      </xdr:grpSpPr>
      <xdr:grpSp>
        <xdr:nvGrpSpPr>
          <xdr:cNvPr id="22" name="Group 21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25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26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23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24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728382</xdr:colOff>
      <xdr:row>12</xdr:row>
      <xdr:rowOff>1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1"/>
          <a:ext cx="1804147" cy="2767853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750047</xdr:colOff>
      <xdr:row>8</xdr:row>
      <xdr:rowOff>630518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0"/>
          <a:ext cx="1811404" cy="2726018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939801</xdr:colOff>
      <xdr:row>11</xdr:row>
      <xdr:rowOff>114300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1" y="0"/>
          <a:ext cx="1851479" cy="2835729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693964</xdr:colOff>
      <xdr:row>9</xdr:row>
      <xdr:rowOff>122464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0"/>
          <a:ext cx="1758523" cy="2285199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903674</xdr:colOff>
      <xdr:row>10</xdr:row>
      <xdr:rowOff>56829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0" y="0"/>
          <a:ext cx="1745049" cy="2406329"/>
          <a:chOff x="0" y="0"/>
          <a:chExt cx="78" cy="103"/>
        </a:xfrm>
      </xdr:grpSpPr>
      <xdr:grpSp>
        <xdr:nvGrpSpPr>
          <xdr:cNvPr id="9" name="Group 8"/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1" name="AutoShape 6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IMDATA\TRIM\TEMP\HPTRIM.284\t0MZHKP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CCC/Network%20Asset%20Replacement/Substations/6%20oct%2004%20Working%20Substations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CCC/TG%20Capital%20Works%20Budget/August%20Rev00%20Project%20List%20-%20incl%20PDR%20Dates%20rev05%20-%20High%20lev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CCC/Chris%20Discussion/FoRward%20CAPEX%20Rev%2003-p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CCC/Forward%20CAPEX/Pro%20Forma%20Rev%2004%20PT%206_10_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69258/Local%20Settings/Temporary%20Internet%20Files/OLK5D/Substations%20Budget%2017%20A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SHEET 1"/>
      <sheetName val="WORKING SHEET 2"/>
      <sheetName val="Contents"/>
      <sheetName val="1.1 Instructions"/>
      <sheetName val="1.3 Business &amp; other details  "/>
      <sheetName val="1.2 Definitions"/>
      <sheetName val="4. Outputs to PTRM "/>
      <sheetName val="2.Expenditure Summary"/>
      <sheetName val="2.1 Capex"/>
      <sheetName val="2.1.1 Repex"/>
      <sheetName val="2.1.2 Repex Age Profile"/>
      <sheetName val="2.1.2.1 Augex"/>
      <sheetName val="2.1.2.2 Augex model"/>
      <sheetName val="2.1.3 Connections"/>
      <sheetName val="2.1.4 Metering"/>
      <sheetName val="2.1.5 Public lighting"/>
      <sheetName val="2.1.6 Fee &amp; quoted - Dx"/>
      <sheetName val="2.1.7 Non-network"/>
      <sheetName val="2.2 Opex "/>
      <sheetName val="2.2.1 Veg. management zones"/>
      <sheetName val="2.2.2 Vegetation Management"/>
      <sheetName val="2.2.3 Maintenance"/>
      <sheetName val="2.2.4 Emergency Response"/>
      <sheetName val="2.2.5 Overheads"/>
      <sheetName val="3. Network Information"/>
      <sheetName val="3.1 Customer Numbers"/>
      <sheetName val="3.2 Energy Consumption"/>
      <sheetName val="3.3 Network Demand"/>
      <sheetName val="3.3.1  Demand - System level"/>
      <sheetName val="3.3.2 Demand - Terminal station"/>
      <sheetName val="3.3.3 Demand - Zone sub station"/>
      <sheetName val="3.3.4 Demand - Feeder"/>
      <sheetName val="3.3.5 Demand - Weather data"/>
      <sheetName val="3.4 Aging Asset Schedule"/>
      <sheetName val="3.5 Asset Capacity"/>
      <sheetName val="3.6 Material Projects"/>
      <sheetName val="3.7 Contributions"/>
      <sheetName val="3.8 Services -Indicative  Price"/>
      <sheetName val="3.9 Service standards (STIPIS)"/>
      <sheetName val="3.10 Daily Performance Data"/>
      <sheetName val="5.1 Regulatory obligations"/>
      <sheetName val="5.2 Major Projects"/>
      <sheetName val="5.3 Expenditure with other pers"/>
      <sheetName val="6. Other Templates"/>
      <sheetName val="6.1  Policies and Procedures"/>
      <sheetName val="6.2 Key Assumptions"/>
      <sheetName val="6.3 Confidentiality"/>
      <sheetName val="7. Incentive Schemes"/>
      <sheetName val="7.1 EBSS"/>
      <sheetName val="7.2 CESS"/>
      <sheetName val="7.3 Cost of Capital"/>
      <sheetName val="7.4 Shared Assets"/>
      <sheetName val="3.6 Consumption"/>
      <sheetName val="3.7 Pricing"/>
      <sheetName val="8.1 Revenue"/>
      <sheetName val="8.2 Assets (RAB)"/>
      <sheetName val="8.3 Operational data"/>
      <sheetName val="8.4 Physical assets"/>
      <sheetName val="8.5 Quality of services"/>
      <sheetName val="8.6 Environmental factors"/>
      <sheetName val="9. Assumptions"/>
      <sheetName val="10. Confidentiality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 t="str">
            <v>Asset Class 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Location"/>
      <sheetName val="Summary by Strategy"/>
      <sheetName val="Strategies"/>
      <sheetName val="Comments"/>
      <sheetName val="Deleted"/>
      <sheetName val="Sheet1"/>
      <sheetName val="Sheet2"/>
      <sheetName val="Sheet3"/>
      <sheetName val="Summary "/>
      <sheetName val="Projects"/>
    </sheetNames>
    <sheetDataSet>
      <sheetData sheetId="0"/>
      <sheetData sheetId="1"/>
      <sheetData sheetId="2">
        <row r="6">
          <cell r="B6">
            <v>0</v>
          </cell>
          <cell r="C6" t="str">
            <v>Transformers</v>
          </cell>
          <cell r="D6" t="str">
            <v>Condition Assessment</v>
          </cell>
          <cell r="E6" t="str">
            <v>Other</v>
          </cell>
          <cell r="F6" t="str">
            <v>Life Assessment</v>
          </cell>
          <cell r="G6" t="str">
            <v>O</v>
          </cell>
          <cell r="H6" t="str">
            <v>I</v>
          </cell>
          <cell r="I6">
            <v>1994</v>
          </cell>
          <cell r="J6" t="str">
            <v>Asset Managers</v>
          </cell>
          <cell r="K6" t="str">
            <v>Recurrent</v>
          </cell>
          <cell r="M6" t="str">
            <v>RM</v>
          </cell>
          <cell r="Q6">
            <v>3</v>
          </cell>
        </row>
        <row r="7">
          <cell r="B7">
            <v>0.1</v>
          </cell>
          <cell r="C7" t="str">
            <v>Transformers</v>
          </cell>
          <cell r="D7" t="str">
            <v>Transformer/Reactor Refurbishment</v>
          </cell>
          <cell r="E7" t="str">
            <v>Life Extension</v>
          </cell>
          <cell r="F7" t="str">
            <v>Refurbish Transformers</v>
          </cell>
          <cell r="G7" t="str">
            <v>M</v>
          </cell>
          <cell r="H7" t="str">
            <v>C</v>
          </cell>
          <cell r="I7">
            <v>1994</v>
          </cell>
          <cell r="J7" t="str">
            <v>Asset Managers</v>
          </cell>
          <cell r="K7" t="str">
            <v>Recurrent</v>
          </cell>
          <cell r="L7" t="str">
            <v>Need to separate oil leaks and oil treatment and also to include all txs in Attach A</v>
          </cell>
          <cell r="M7" t="str">
            <v>Assess indivually</v>
          </cell>
          <cell r="Q7" t="str">
            <v>3i</v>
          </cell>
        </row>
        <row r="8">
          <cell r="B8">
            <v>1</v>
          </cell>
          <cell r="C8" t="str">
            <v>Transformers</v>
          </cell>
          <cell r="D8" t="str">
            <v>Transformer/Reactor Life Extension</v>
          </cell>
          <cell r="E8" t="str">
            <v>Life Extension</v>
          </cell>
          <cell r="F8" t="str">
            <v>Life Extension Works</v>
          </cell>
          <cell r="G8" t="str">
            <v>C</v>
          </cell>
        </row>
        <row r="9">
          <cell r="B9">
            <v>1.1000000000000001</v>
          </cell>
          <cell r="C9" t="str">
            <v>Transformers</v>
          </cell>
          <cell r="D9" t="str">
            <v>Transformer/Reactor Replacement</v>
          </cell>
          <cell r="E9" t="str">
            <v>Replacement</v>
          </cell>
          <cell r="F9" t="str">
            <v>Replace Transformers (planned)</v>
          </cell>
          <cell r="G9" t="str">
            <v>C</v>
          </cell>
          <cell r="H9" t="str">
            <v>C</v>
          </cell>
          <cell r="I9">
            <v>2002</v>
          </cell>
          <cell r="J9" t="str">
            <v>Asset Managers</v>
          </cell>
          <cell r="K9" t="str">
            <v>Recurrent</v>
          </cell>
          <cell r="M9" t="str">
            <v>Assess indivually</v>
          </cell>
          <cell r="Q9" t="str">
            <v>2i</v>
          </cell>
        </row>
        <row r="10">
          <cell r="B10">
            <v>2</v>
          </cell>
          <cell r="C10" t="str">
            <v>Transformers</v>
          </cell>
          <cell r="D10" t="str">
            <v>Transformer/Reactor Failure</v>
          </cell>
          <cell r="E10" t="str">
            <v>Replacement</v>
          </cell>
          <cell r="F10" t="str">
            <v>Replace Transformers (unplanned)</v>
          </cell>
          <cell r="G10" t="str">
            <v>C</v>
          </cell>
          <cell r="H10" t="str">
            <v>C</v>
          </cell>
          <cell r="I10">
            <v>2002</v>
          </cell>
          <cell r="J10" t="str">
            <v>SSE</v>
          </cell>
          <cell r="K10" t="str">
            <v>Recurrent</v>
          </cell>
          <cell r="M10">
            <v>0</v>
          </cell>
          <cell r="N10">
            <v>0</v>
          </cell>
          <cell r="O10">
            <v>10</v>
          </cell>
          <cell r="P10">
            <v>0</v>
          </cell>
          <cell r="Q10">
            <v>1</v>
          </cell>
        </row>
        <row r="11">
          <cell r="B11">
            <v>3.1</v>
          </cell>
          <cell r="C11" t="str">
            <v>Transformers</v>
          </cell>
          <cell r="D11" t="str">
            <v>Conservator Bags</v>
          </cell>
          <cell r="E11" t="str">
            <v>Conservator Bags</v>
          </cell>
          <cell r="F11" t="str">
            <v>Install bags on Txs manufactured &gt;1975</v>
          </cell>
          <cell r="G11" t="str">
            <v>C</v>
          </cell>
          <cell r="H11" t="str">
            <v>R</v>
          </cell>
          <cell r="I11">
            <v>1994</v>
          </cell>
          <cell r="J11" t="str">
            <v>Asset Managers</v>
          </cell>
          <cell r="K11" t="str">
            <v>Deferred (no date)</v>
          </cell>
          <cell r="L11" t="str">
            <v>Need to split Strategy a1 into pre 1975 and post1975</v>
          </cell>
          <cell r="M11">
            <v>0</v>
          </cell>
          <cell r="N11">
            <v>0</v>
          </cell>
          <cell r="O11">
            <v>0</v>
          </cell>
          <cell r="P11">
            <v>10</v>
          </cell>
          <cell r="Q11">
            <v>3</v>
          </cell>
        </row>
        <row r="12">
          <cell r="B12">
            <v>3.2</v>
          </cell>
          <cell r="C12" t="str">
            <v>Transformers</v>
          </cell>
          <cell r="D12" t="str">
            <v>Conservator Bags</v>
          </cell>
          <cell r="E12" t="str">
            <v>Conservator Bags</v>
          </cell>
          <cell r="F12" t="str">
            <v>Install bags on Txs manufactured &lt;1975</v>
          </cell>
          <cell r="G12" t="str">
            <v>C</v>
          </cell>
          <cell r="H12" t="str">
            <v>R</v>
          </cell>
          <cell r="I12">
            <v>1994</v>
          </cell>
          <cell r="J12" t="str">
            <v>Asset Managers</v>
          </cell>
          <cell r="K12" t="str">
            <v>Deferred (2003)</v>
          </cell>
          <cell r="L12" t="str">
            <v>Reason for difference between pre 1975 and post 1975 not clear</v>
          </cell>
          <cell r="M12">
            <v>0</v>
          </cell>
          <cell r="N12">
            <v>0</v>
          </cell>
          <cell r="O12">
            <v>0</v>
          </cell>
          <cell r="P12">
            <v>8</v>
          </cell>
          <cell r="Q12">
            <v>3</v>
          </cell>
        </row>
        <row r="13">
          <cell r="B13">
            <v>3.3</v>
          </cell>
          <cell r="C13" t="str">
            <v>Transformers</v>
          </cell>
          <cell r="D13" t="str">
            <v>Conservator Bags</v>
          </cell>
          <cell r="E13" t="str">
            <v>Conservator Bags</v>
          </cell>
          <cell r="F13" t="str">
            <v>Review effectiveness of air/oil separation systems and investigate alternative methods</v>
          </cell>
          <cell r="G13" t="str">
            <v>O</v>
          </cell>
          <cell r="H13" t="str">
            <v>I</v>
          </cell>
          <cell r="I13">
            <v>2002</v>
          </cell>
          <cell r="J13" t="str">
            <v>AM/Central</v>
          </cell>
          <cell r="K13">
            <v>38352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>
            <v>3</v>
          </cell>
        </row>
        <row r="14">
          <cell r="B14">
            <v>4</v>
          </cell>
          <cell r="C14" t="str">
            <v>Transformers</v>
          </cell>
          <cell r="D14" t="str">
            <v>Sealing of On Load Tapchanger Diverter Compartments</v>
          </cell>
          <cell r="E14" t="str">
            <v>Other</v>
          </cell>
          <cell r="F14" t="str">
            <v>Review effectiveness of existing condition monitoring where oil leaks from diverter into the main tank and examine alternative techniques</v>
          </cell>
          <cell r="G14" t="str">
            <v>O</v>
          </cell>
          <cell r="H14" t="str">
            <v>I</v>
          </cell>
          <cell r="I14">
            <v>2002</v>
          </cell>
          <cell r="J14" t="str">
            <v>SSE</v>
          </cell>
          <cell r="K14">
            <v>38504</v>
          </cell>
          <cell r="L14" t="str">
            <v>Target dates required</v>
          </cell>
          <cell r="M14">
            <v>0</v>
          </cell>
          <cell r="N14">
            <v>0</v>
          </cell>
          <cell r="O14">
            <v>0</v>
          </cell>
          <cell r="P14">
            <v>8</v>
          </cell>
          <cell r="Q14">
            <v>3</v>
          </cell>
        </row>
        <row r="15">
          <cell r="B15">
            <v>5.0999999999999996</v>
          </cell>
          <cell r="C15" t="str">
            <v>Transformers</v>
          </cell>
          <cell r="D15" t="str">
            <v>Ageing of On Load Tapchangers</v>
          </cell>
          <cell r="E15" t="str">
            <v>Other</v>
          </cell>
          <cell r="F15" t="str">
            <v>Review all tapchangers that operate more than 15,000 times per year and assess suitability for an on-line filter unit to be installed, or other methods of controlling diverter switch wear</v>
          </cell>
          <cell r="G15" t="str">
            <v>O</v>
          </cell>
          <cell r="H15" t="str">
            <v>I</v>
          </cell>
          <cell r="I15">
            <v>1998</v>
          </cell>
          <cell r="J15" t="str">
            <v>Asset Managers</v>
          </cell>
          <cell r="K15">
            <v>38504</v>
          </cell>
          <cell r="L15" t="str">
            <v>Target dates required</v>
          </cell>
          <cell r="M15">
            <v>2</v>
          </cell>
          <cell r="N15">
            <v>2</v>
          </cell>
          <cell r="O15">
            <v>10</v>
          </cell>
          <cell r="P15">
            <v>8</v>
          </cell>
          <cell r="Q15">
            <v>3</v>
          </cell>
        </row>
        <row r="16">
          <cell r="B16">
            <v>5.2</v>
          </cell>
          <cell r="C16" t="str">
            <v>Transformers</v>
          </cell>
          <cell r="D16" t="str">
            <v>Ageing of On Load Tapchangers</v>
          </cell>
          <cell r="E16" t="str">
            <v>Other</v>
          </cell>
          <cell r="F16" t="str">
            <v>Install on-line oil filter units as determined by the investigation</v>
          </cell>
          <cell r="G16" t="str">
            <v>C</v>
          </cell>
          <cell r="H16" t="str">
            <v>C</v>
          </cell>
          <cell r="I16">
            <v>1998</v>
          </cell>
          <cell r="J16" t="str">
            <v>Asset Managers</v>
          </cell>
          <cell r="K16" t="str">
            <v>To be determined by investigation</v>
          </cell>
          <cell r="M16">
            <v>2</v>
          </cell>
          <cell r="N16">
            <v>2</v>
          </cell>
          <cell r="O16">
            <v>10</v>
          </cell>
          <cell r="P16">
            <v>8</v>
          </cell>
          <cell r="Q16">
            <v>3</v>
          </cell>
        </row>
        <row r="17">
          <cell r="B17">
            <v>6.1</v>
          </cell>
          <cell r="C17" t="str">
            <v>Transformers</v>
          </cell>
          <cell r="D17" t="str">
            <v>Ageing of On Load Tapchangers</v>
          </cell>
          <cell r="E17" t="str">
            <v>Other</v>
          </cell>
          <cell r="F17" t="str">
            <v>Develop a schedule for the inspection of all Reinhausen tapchangers with greater than 300,000 operations (500,000 operations for transformers loaded between 30%  and 50% of rating)</v>
          </cell>
          <cell r="G17" t="str">
            <v>O</v>
          </cell>
          <cell r="H17" t="str">
            <v>I</v>
          </cell>
          <cell r="I17">
            <v>2002</v>
          </cell>
          <cell r="J17" t="str">
            <v>SSE</v>
          </cell>
          <cell r="K17">
            <v>38322</v>
          </cell>
          <cell r="L17" t="str">
            <v>If it hasn't been done need to renew target date.  Also need to split strategy it List and Maintenance Actions</v>
          </cell>
          <cell r="M17">
            <v>2</v>
          </cell>
          <cell r="N17">
            <v>2</v>
          </cell>
          <cell r="O17">
            <v>10</v>
          </cell>
          <cell r="P17">
            <v>10</v>
          </cell>
          <cell r="Q17">
            <v>3</v>
          </cell>
        </row>
        <row r="18">
          <cell r="B18">
            <v>6.2</v>
          </cell>
          <cell r="C18" t="str">
            <v>Transformers</v>
          </cell>
          <cell r="D18" t="str">
            <v>Ageing of On Load Tapchangers</v>
          </cell>
          <cell r="E18" t="str">
            <v>Other</v>
          </cell>
          <cell r="F18" t="str">
            <v>Inspect Reinhausen type diverters in conjunction with suitably trained persons as per operational schedule</v>
          </cell>
          <cell r="G18" t="str">
            <v>O</v>
          </cell>
          <cell r="H18" t="str">
            <v>I</v>
          </cell>
          <cell r="I18">
            <v>2002</v>
          </cell>
          <cell r="J18" t="str">
            <v>Asset Managers</v>
          </cell>
          <cell r="K18">
            <v>38533</v>
          </cell>
          <cell r="M18">
            <v>2</v>
          </cell>
          <cell r="N18">
            <v>2</v>
          </cell>
          <cell r="O18">
            <v>10</v>
          </cell>
          <cell r="P18">
            <v>10</v>
          </cell>
          <cell r="Q18">
            <v>3</v>
          </cell>
        </row>
        <row r="19">
          <cell r="B19">
            <v>6.3</v>
          </cell>
          <cell r="C19" t="str">
            <v>Transformers</v>
          </cell>
          <cell r="D19" t="str">
            <v>Ageing of On Load Tapchangers</v>
          </cell>
          <cell r="E19" t="str">
            <v>Replacement</v>
          </cell>
          <cell r="F19" t="str">
            <v>Replace Reinhausen diverter switches dependent on assessment</v>
          </cell>
          <cell r="G19" t="str">
            <v>C</v>
          </cell>
          <cell r="H19" t="str">
            <v>C</v>
          </cell>
          <cell r="I19">
            <v>1998</v>
          </cell>
          <cell r="J19" t="str">
            <v>Asset Managers</v>
          </cell>
          <cell r="K19" t="str">
            <v>To be determined by investigation</v>
          </cell>
          <cell r="L19" t="str">
            <v>This strategy will need to be defined better so it can be costed.</v>
          </cell>
          <cell r="M19">
            <v>2</v>
          </cell>
          <cell r="N19">
            <v>2</v>
          </cell>
          <cell r="O19">
            <v>10</v>
          </cell>
          <cell r="P19">
            <v>10</v>
          </cell>
          <cell r="Q19">
            <v>3</v>
          </cell>
        </row>
        <row r="20">
          <cell r="B20">
            <v>7</v>
          </cell>
          <cell r="C20" t="str">
            <v>Transformers</v>
          </cell>
          <cell r="D20" t="str">
            <v>Ageing of On Load Tapchangers</v>
          </cell>
          <cell r="E20" t="str">
            <v>Other</v>
          </cell>
          <cell r="F20" t="str">
            <v>Identify F&amp;D Type diverters where there is no mechanical stop</v>
          </cell>
          <cell r="G20" t="str">
            <v>O</v>
          </cell>
          <cell r="H20" t="str">
            <v>I</v>
          </cell>
          <cell r="I20">
            <v>2003</v>
          </cell>
          <cell r="J20" t="str">
            <v>Asset Managers</v>
          </cell>
          <cell r="L20" t="str">
            <v xml:space="preserve">This strategy needs to be split into I &amp; M and target date added to I </v>
          </cell>
          <cell r="M20">
            <v>2</v>
          </cell>
          <cell r="N20">
            <v>2</v>
          </cell>
          <cell r="O20">
            <v>10</v>
          </cell>
          <cell r="P20">
            <v>10</v>
          </cell>
          <cell r="Q20">
            <v>3</v>
          </cell>
        </row>
        <row r="21">
          <cell r="B21">
            <v>7.1</v>
          </cell>
          <cell r="C21" t="str">
            <v>Transformers</v>
          </cell>
          <cell r="D21" t="str">
            <v>Ageing of On Load Tapchangers</v>
          </cell>
          <cell r="E21" t="str">
            <v>Other</v>
          </cell>
          <cell r="F21" t="str">
            <v>Fit new end stops to F &amp; D types</v>
          </cell>
          <cell r="G21" t="str">
            <v>O</v>
          </cell>
          <cell r="H21" t="str">
            <v>M</v>
          </cell>
          <cell r="I21">
            <v>2003</v>
          </cell>
          <cell r="J21" t="str">
            <v>Asset Managers</v>
          </cell>
          <cell r="K21">
            <v>38168</v>
          </cell>
          <cell r="L21" t="str">
            <v>If not done renew target dates.</v>
          </cell>
          <cell r="M21">
            <v>2</v>
          </cell>
          <cell r="N21">
            <v>2</v>
          </cell>
          <cell r="O21">
            <v>10</v>
          </cell>
          <cell r="P21">
            <v>10</v>
          </cell>
          <cell r="Q21">
            <v>3</v>
          </cell>
        </row>
        <row r="22">
          <cell r="B22">
            <v>8</v>
          </cell>
          <cell r="C22" t="str">
            <v>Transformers</v>
          </cell>
          <cell r="D22" t="str">
            <v>Ageing of On Load Tapchangers</v>
          </cell>
          <cell r="E22" t="str">
            <v>Other</v>
          </cell>
          <cell r="F22" t="str">
            <v>Investigate comparison methods to verify alignment in tapchangers</v>
          </cell>
          <cell r="G22" t="str">
            <v>O</v>
          </cell>
          <cell r="H22" t="str">
            <v>I</v>
          </cell>
          <cell r="I22">
            <v>2003</v>
          </cell>
          <cell r="J22" t="str">
            <v>SSE</v>
          </cell>
          <cell r="K22">
            <v>38533</v>
          </cell>
          <cell r="M22">
            <v>2</v>
          </cell>
          <cell r="N22">
            <v>2</v>
          </cell>
          <cell r="O22">
            <v>10</v>
          </cell>
          <cell r="P22">
            <v>10</v>
          </cell>
          <cell r="Q22">
            <v>3</v>
          </cell>
        </row>
        <row r="23">
          <cell r="B23">
            <v>9.1</v>
          </cell>
          <cell r="C23" t="str">
            <v>Transformers</v>
          </cell>
          <cell r="D23" t="str">
            <v>Ageing of On Load Tapchangers</v>
          </cell>
          <cell r="E23" t="str">
            <v>Other</v>
          </cell>
          <cell r="F23" t="str">
            <v>Set up program of inspection and life assessment of at risk and aged tapchangers</v>
          </cell>
          <cell r="G23" t="str">
            <v>O</v>
          </cell>
          <cell r="H23" t="str">
            <v>I</v>
          </cell>
          <cell r="I23">
            <v>2003</v>
          </cell>
          <cell r="J23" t="str">
            <v>SSE</v>
          </cell>
          <cell r="K23">
            <v>37741</v>
          </cell>
          <cell r="L23" t="str">
            <v>Needs to be split into I &amp; M strategies and really needs more specific targets clarifying types of tapchangers referred to</v>
          </cell>
          <cell r="M23">
            <v>2</v>
          </cell>
          <cell r="N23">
            <v>2</v>
          </cell>
          <cell r="O23">
            <v>10</v>
          </cell>
          <cell r="P23">
            <v>10</v>
          </cell>
          <cell r="Q23">
            <v>3</v>
          </cell>
        </row>
        <row r="24">
          <cell r="B24">
            <v>9.1999999999999993</v>
          </cell>
          <cell r="C24" t="str">
            <v>Transformers</v>
          </cell>
          <cell r="D24" t="str">
            <v>Ageing of On Load Tapchangers</v>
          </cell>
          <cell r="E24" t="str">
            <v>Other</v>
          </cell>
          <cell r="F24" t="str">
            <v>Suitably trained staff to Inspect tapchangers determine life assessment</v>
          </cell>
          <cell r="G24" t="str">
            <v>O</v>
          </cell>
          <cell r="H24" t="str">
            <v>I</v>
          </cell>
          <cell r="I24">
            <v>2003</v>
          </cell>
          <cell r="J24" t="str">
            <v>Asset Managers</v>
          </cell>
          <cell r="K24">
            <v>39263</v>
          </cell>
          <cell r="M24">
            <v>2</v>
          </cell>
          <cell r="N24">
            <v>2</v>
          </cell>
          <cell r="O24">
            <v>10</v>
          </cell>
          <cell r="P24">
            <v>10</v>
          </cell>
          <cell r="Q24">
            <v>3</v>
          </cell>
        </row>
        <row r="25">
          <cell r="B25">
            <v>10</v>
          </cell>
          <cell r="C25" t="str">
            <v>Transformers</v>
          </cell>
          <cell r="D25" t="str">
            <v>Ageing of On Load Tapchangers</v>
          </cell>
          <cell r="E25" t="str">
            <v>Other</v>
          </cell>
          <cell r="F25" t="str">
            <v>Report and investigate AVR to reduce no. taps/day</v>
          </cell>
          <cell r="G25" t="str">
            <v>O</v>
          </cell>
          <cell r="H25" t="str">
            <v>I</v>
          </cell>
          <cell r="I25">
            <v>2003</v>
          </cell>
          <cell r="J25" t="str">
            <v>Asset Managers</v>
          </cell>
          <cell r="K25">
            <v>38168</v>
          </cell>
          <cell r="M25">
            <v>2</v>
          </cell>
          <cell r="N25">
            <v>2</v>
          </cell>
          <cell r="O25">
            <v>10</v>
          </cell>
          <cell r="P25">
            <v>8</v>
          </cell>
          <cell r="Q25">
            <v>3</v>
          </cell>
        </row>
        <row r="26">
          <cell r="B26">
            <v>11</v>
          </cell>
          <cell r="C26" t="str">
            <v>Transformers</v>
          </cell>
          <cell r="D26" t="str">
            <v>Bushings</v>
          </cell>
          <cell r="E26" t="str">
            <v>Replacement</v>
          </cell>
          <cell r="F26" t="str">
            <v>Replace all condenser bushings with no DDF point</v>
          </cell>
          <cell r="G26" t="str">
            <v>M</v>
          </cell>
          <cell r="H26" t="str">
            <v>R</v>
          </cell>
          <cell r="I26">
            <v>2000</v>
          </cell>
          <cell r="J26" t="str">
            <v>Asset Managers</v>
          </cell>
          <cell r="K26" t="str">
            <v xml:space="preserve"> Dec 2004</v>
          </cell>
          <cell r="L26" t="str">
            <v>Need to identify which transformers have condenser bushings with no DDF point</v>
          </cell>
          <cell r="M26">
            <v>10</v>
          </cell>
          <cell r="N26">
            <v>5</v>
          </cell>
          <cell r="O26">
            <v>10</v>
          </cell>
          <cell r="P26">
            <v>10</v>
          </cell>
          <cell r="Q26">
            <v>3</v>
          </cell>
        </row>
        <row r="27">
          <cell r="B27">
            <v>12</v>
          </cell>
          <cell r="C27" t="str">
            <v>Transformers</v>
          </cell>
          <cell r="D27" t="str">
            <v>Bushings</v>
          </cell>
          <cell r="E27" t="str">
            <v>Replacement</v>
          </cell>
          <cell r="F27" t="str">
            <v>Replace all condenser type SRBP bushings</v>
          </cell>
          <cell r="G27" t="str">
            <v>M</v>
          </cell>
          <cell r="H27" t="str">
            <v>R</v>
          </cell>
          <cell r="I27">
            <v>2003</v>
          </cell>
          <cell r="J27" t="str">
            <v>Asset Managers</v>
          </cell>
          <cell r="K27">
            <v>39629</v>
          </cell>
          <cell r="L27" t="str">
            <v>Identify bushings</v>
          </cell>
          <cell r="M27">
            <v>10</v>
          </cell>
          <cell r="N27">
            <v>5</v>
          </cell>
          <cell r="O27">
            <v>10</v>
          </cell>
          <cell r="P27">
            <v>10</v>
          </cell>
          <cell r="Q27">
            <v>3</v>
          </cell>
        </row>
        <row r="28">
          <cell r="B28">
            <v>13</v>
          </cell>
          <cell r="C28" t="str">
            <v>Transformers</v>
          </cell>
          <cell r="D28" t="str">
            <v>DGA Techniques</v>
          </cell>
          <cell r="E28" t="str">
            <v>Other</v>
          </cell>
          <cell r="F28" t="str">
            <v>Provide Specialist Training in DGA assessment techniques for selected staff</v>
          </cell>
          <cell r="G28" t="str">
            <v>O</v>
          </cell>
          <cell r="H28" t="str">
            <v>I</v>
          </cell>
          <cell r="I28">
            <v>2003</v>
          </cell>
          <cell r="J28" t="str">
            <v>SSE</v>
          </cell>
          <cell r="K28">
            <v>38322</v>
          </cell>
          <cell r="M28">
            <v>0</v>
          </cell>
          <cell r="N28">
            <v>0</v>
          </cell>
          <cell r="O28">
            <v>0</v>
          </cell>
          <cell r="P28">
            <v>8</v>
          </cell>
          <cell r="Q28">
            <v>3</v>
          </cell>
        </row>
        <row r="29">
          <cell r="B29">
            <v>13.1</v>
          </cell>
          <cell r="C29" t="str">
            <v>Transformers</v>
          </cell>
          <cell r="D29" t="str">
            <v>DGA Techniques</v>
          </cell>
          <cell r="E29" t="str">
            <v>Other</v>
          </cell>
          <cell r="F29" t="str">
            <v>Acquire DGA Assessment tools and implement supporting processes</v>
          </cell>
          <cell r="G29" t="str">
            <v>O</v>
          </cell>
          <cell r="H29" t="str">
            <v>I</v>
          </cell>
          <cell r="I29">
            <v>2003</v>
          </cell>
          <cell r="J29" t="str">
            <v>SSE</v>
          </cell>
          <cell r="K29">
            <v>38504</v>
          </cell>
          <cell r="M29">
            <v>0</v>
          </cell>
          <cell r="N29">
            <v>0</v>
          </cell>
          <cell r="O29">
            <v>0</v>
          </cell>
          <cell r="P29">
            <v>8</v>
          </cell>
          <cell r="Q29">
            <v>3</v>
          </cell>
        </row>
        <row r="30">
          <cell r="B30">
            <v>14.1</v>
          </cell>
          <cell r="C30" t="str">
            <v>Transformers</v>
          </cell>
          <cell r="D30" t="str">
            <v>Aged Transformers</v>
          </cell>
          <cell r="E30" t="str">
            <v>Other</v>
          </cell>
          <cell r="F30" t="str">
            <v>Review available DGA Data to identify transformers of concern</v>
          </cell>
          <cell r="G30" t="str">
            <v>O</v>
          </cell>
          <cell r="H30" t="str">
            <v>I</v>
          </cell>
          <cell r="I30">
            <v>2003</v>
          </cell>
          <cell r="J30" t="str">
            <v>Asset Managers</v>
          </cell>
          <cell r="K30">
            <v>38322</v>
          </cell>
          <cell r="M30">
            <v>0</v>
          </cell>
          <cell r="N30">
            <v>0</v>
          </cell>
          <cell r="O30">
            <v>0</v>
          </cell>
          <cell r="P30">
            <v>8</v>
          </cell>
          <cell r="Q30">
            <v>3</v>
          </cell>
        </row>
        <row r="31">
          <cell r="B31">
            <v>14.2</v>
          </cell>
          <cell r="C31" t="str">
            <v>Transformers</v>
          </cell>
          <cell r="D31" t="str">
            <v>Aged Transformers</v>
          </cell>
          <cell r="E31" t="str">
            <v>Other</v>
          </cell>
          <cell r="F31" t="str">
            <v>Develop an Aged transformer management policy supported by a decision making model</v>
          </cell>
          <cell r="G31" t="str">
            <v>O</v>
          </cell>
          <cell r="H31" t="str">
            <v>I</v>
          </cell>
          <cell r="I31">
            <v>2003</v>
          </cell>
          <cell r="J31" t="str">
            <v>SSE</v>
          </cell>
          <cell r="K31">
            <v>38322</v>
          </cell>
          <cell r="M31">
            <v>0</v>
          </cell>
          <cell r="N31">
            <v>0</v>
          </cell>
          <cell r="O31">
            <v>0</v>
          </cell>
          <cell r="P31">
            <v>8</v>
          </cell>
          <cell r="Q31">
            <v>3</v>
          </cell>
        </row>
        <row r="32">
          <cell r="B32">
            <v>14.3</v>
          </cell>
          <cell r="C32" t="str">
            <v>Transformers</v>
          </cell>
          <cell r="D32" t="str">
            <v>Aged Transformers</v>
          </cell>
          <cell r="E32" t="str">
            <v>Other</v>
          </cell>
          <cell r="F32" t="str">
            <v>Apply the Aged Transformer model to all transformers to prioritise at risk transformers for replacement or refurbishment</v>
          </cell>
          <cell r="G32" t="str">
            <v>O</v>
          </cell>
          <cell r="H32" t="str">
            <v>I</v>
          </cell>
          <cell r="I32">
            <v>2003</v>
          </cell>
          <cell r="J32" t="str">
            <v>Asset Managers</v>
          </cell>
          <cell r="K32">
            <v>38504</v>
          </cell>
          <cell r="M32">
            <v>0</v>
          </cell>
          <cell r="N32">
            <v>0</v>
          </cell>
          <cell r="O32">
            <v>0</v>
          </cell>
          <cell r="P32">
            <v>8</v>
          </cell>
          <cell r="Q32">
            <v>3</v>
          </cell>
        </row>
        <row r="33">
          <cell r="B33">
            <v>15</v>
          </cell>
          <cell r="C33" t="str">
            <v>Transformers</v>
          </cell>
          <cell r="D33" t="str">
            <v>Operational Recommendations</v>
          </cell>
          <cell r="E33" t="str">
            <v>Other</v>
          </cell>
          <cell r="F33" t="str">
            <v>Implement operating procedures to minimise risk of loss of supply when taking tapchangers out of service by taking transformers to new tap before switching</v>
          </cell>
          <cell r="G33" t="str">
            <v>O</v>
          </cell>
          <cell r="H33" t="str">
            <v>I</v>
          </cell>
          <cell r="I33">
            <v>2003</v>
          </cell>
          <cell r="J33" t="str">
            <v>SSE</v>
          </cell>
          <cell r="K33">
            <v>38322</v>
          </cell>
          <cell r="M33">
            <v>2</v>
          </cell>
          <cell r="N33">
            <v>2</v>
          </cell>
          <cell r="O33">
            <v>10</v>
          </cell>
          <cell r="P33">
            <v>8</v>
          </cell>
          <cell r="Q33">
            <v>3</v>
          </cell>
        </row>
        <row r="34">
          <cell r="B34">
            <v>16</v>
          </cell>
          <cell r="C34" t="str">
            <v>Circuit Breakers</v>
          </cell>
          <cell r="D34" t="str">
            <v>AEI GA 11 W8 CBs</v>
          </cell>
          <cell r="E34" t="str">
            <v>Replacement</v>
          </cell>
          <cell r="F34" t="str">
            <v>Replace all of this type</v>
          </cell>
          <cell r="G34" t="str">
            <v>C</v>
          </cell>
          <cell r="H34" t="str">
            <v>R</v>
          </cell>
          <cell r="I34">
            <v>1995</v>
          </cell>
          <cell r="J34" t="str">
            <v>Asset Managers</v>
          </cell>
          <cell r="K34" t="str">
            <v>June, 2008</v>
          </cell>
          <cell r="L34" t="str">
            <v>Strategy shouldn't identify rate of change</v>
          </cell>
          <cell r="M34">
            <v>8</v>
          </cell>
          <cell r="N34">
            <v>0</v>
          </cell>
          <cell r="O34">
            <v>10</v>
          </cell>
          <cell r="P34">
            <v>10</v>
          </cell>
        </row>
        <row r="35">
          <cell r="B35">
            <v>17</v>
          </cell>
          <cell r="C35" t="str">
            <v>Circuit Breakers</v>
          </cell>
          <cell r="D35" t="str">
            <v>132 kV (OBR30) Reyrolle CBs</v>
          </cell>
          <cell r="E35" t="str">
            <v>Replacement</v>
          </cell>
          <cell r="F35" t="str">
            <v>Replace all of this type</v>
          </cell>
          <cell r="G35" t="str">
            <v>C</v>
          </cell>
          <cell r="H35" t="str">
            <v>R</v>
          </cell>
          <cell r="I35">
            <v>1995</v>
          </cell>
          <cell r="J35" t="str">
            <v>Asset Managers</v>
          </cell>
          <cell r="K35" t="str">
            <v>June, 2004</v>
          </cell>
          <cell r="M35">
            <v>5</v>
          </cell>
          <cell r="N35">
            <v>0</v>
          </cell>
          <cell r="O35">
            <v>10</v>
          </cell>
          <cell r="P35">
            <v>10</v>
          </cell>
        </row>
        <row r="36">
          <cell r="B36">
            <v>18</v>
          </cell>
          <cell r="C36" t="str">
            <v>Circuit Breakers</v>
          </cell>
          <cell r="D36" t="str">
            <v>132 kV AEG WM5077</v>
          </cell>
          <cell r="E36" t="str">
            <v>Replacement</v>
          </cell>
          <cell r="F36" t="str">
            <v>Replace all of this type</v>
          </cell>
          <cell r="G36" t="str">
            <v>C</v>
          </cell>
          <cell r="H36" t="str">
            <v>R</v>
          </cell>
          <cell r="I36">
            <v>1995</v>
          </cell>
          <cell r="J36" t="str">
            <v>Asset Managers</v>
          </cell>
          <cell r="K36" t="str">
            <v>June, 2005</v>
          </cell>
          <cell r="M36">
            <v>0</v>
          </cell>
          <cell r="N36">
            <v>0</v>
          </cell>
          <cell r="O36">
            <v>8</v>
          </cell>
          <cell r="P36">
            <v>8</v>
          </cell>
        </row>
        <row r="37">
          <cell r="B37">
            <v>19</v>
          </cell>
          <cell r="C37" t="str">
            <v>Circuit Breakers</v>
          </cell>
          <cell r="D37" t="str">
            <v>66kV Oerlikon TOF60.6</v>
          </cell>
          <cell r="E37" t="str">
            <v>Replacement</v>
          </cell>
          <cell r="F37" t="str">
            <v>Replace all of this type</v>
          </cell>
          <cell r="G37" t="str">
            <v>C</v>
          </cell>
          <cell r="H37" t="str">
            <v>R</v>
          </cell>
          <cell r="I37">
            <v>1995</v>
          </cell>
          <cell r="J37" t="str">
            <v>Asset Managers</v>
          </cell>
          <cell r="K37">
            <v>38139</v>
          </cell>
          <cell r="M37">
            <v>0</v>
          </cell>
          <cell r="N37">
            <v>0</v>
          </cell>
          <cell r="O37">
            <v>8</v>
          </cell>
          <cell r="P37">
            <v>8</v>
          </cell>
        </row>
        <row r="38">
          <cell r="B38">
            <v>20</v>
          </cell>
          <cell r="C38" t="str">
            <v>Circuit Breakers</v>
          </cell>
          <cell r="D38" t="str">
            <v xml:space="preserve">33kV Westinghouse GC </v>
          </cell>
          <cell r="E38" t="str">
            <v>Replacement</v>
          </cell>
          <cell r="F38" t="str">
            <v>Replace if no DDF Point</v>
          </cell>
          <cell r="G38" t="str">
            <v>C</v>
          </cell>
          <cell r="H38" t="str">
            <v>R</v>
          </cell>
          <cell r="I38">
            <v>2001</v>
          </cell>
          <cell r="J38" t="str">
            <v>Asset Managers</v>
          </cell>
          <cell r="K38">
            <v>38504</v>
          </cell>
          <cell r="L38" t="str">
            <v>No completion date</v>
          </cell>
          <cell r="M38">
            <v>8</v>
          </cell>
          <cell r="N38">
            <v>2</v>
          </cell>
          <cell r="O38">
            <v>8</v>
          </cell>
          <cell r="P38">
            <v>5</v>
          </cell>
        </row>
        <row r="39">
          <cell r="B39">
            <v>20.100000000000001</v>
          </cell>
          <cell r="C39" t="str">
            <v>Circuit Breakers</v>
          </cell>
          <cell r="D39" t="str">
            <v xml:space="preserve">33kV Westinghouse GC </v>
          </cell>
          <cell r="E39" t="str">
            <v>Replacement</v>
          </cell>
          <cell r="F39" t="str">
            <v>Replace all of this type</v>
          </cell>
          <cell r="G39" t="str">
            <v>C</v>
          </cell>
          <cell r="H39" t="str">
            <v>R</v>
          </cell>
          <cell r="I39">
            <v>2004</v>
          </cell>
          <cell r="J39" t="str">
            <v>Asset Managers</v>
          </cell>
          <cell r="K39" t="str">
            <v>June, 2007</v>
          </cell>
          <cell r="M39">
            <v>5</v>
          </cell>
          <cell r="N39">
            <v>2</v>
          </cell>
          <cell r="O39">
            <v>8</v>
          </cell>
          <cell r="P39">
            <v>5</v>
          </cell>
        </row>
        <row r="40">
          <cell r="B40">
            <v>21</v>
          </cell>
          <cell r="C40" t="str">
            <v>Circuit Breakers</v>
          </cell>
          <cell r="D40" t="str">
            <v>22kv Sace</v>
          </cell>
          <cell r="E40" t="str">
            <v>Replacement</v>
          </cell>
          <cell r="F40" t="str">
            <v>Replace all of this type</v>
          </cell>
          <cell r="G40" t="str">
            <v>C</v>
          </cell>
          <cell r="H40" t="str">
            <v>R</v>
          </cell>
          <cell r="I40">
            <v>1998</v>
          </cell>
          <cell r="J40" t="str">
            <v>Asset Managers</v>
          </cell>
          <cell r="K40" t="str">
            <v>June, 2005</v>
          </cell>
          <cell r="M40">
            <v>0</v>
          </cell>
          <cell r="N40">
            <v>0</v>
          </cell>
          <cell r="O40">
            <v>8</v>
          </cell>
          <cell r="P40">
            <v>8</v>
          </cell>
        </row>
        <row r="41">
          <cell r="B41">
            <v>22</v>
          </cell>
          <cell r="C41" t="str">
            <v>Circuit Breakers</v>
          </cell>
          <cell r="D41" t="str">
            <v>132kV Galileo OCERD 150</v>
          </cell>
          <cell r="E41" t="str">
            <v>Replacement</v>
          </cell>
          <cell r="F41" t="str">
            <v>Replace all of this type</v>
          </cell>
          <cell r="G41" t="str">
            <v>C</v>
          </cell>
          <cell r="H41" t="str">
            <v>R</v>
          </cell>
          <cell r="I41">
            <v>1998</v>
          </cell>
          <cell r="J41" t="str">
            <v>Asset Managers</v>
          </cell>
          <cell r="K41" t="str">
            <v>June, 2005</v>
          </cell>
          <cell r="M41">
            <v>0</v>
          </cell>
          <cell r="N41">
            <v>10</v>
          </cell>
          <cell r="O41">
            <v>5</v>
          </cell>
          <cell r="P41">
            <v>5</v>
          </cell>
        </row>
        <row r="42">
          <cell r="B42">
            <v>23</v>
          </cell>
          <cell r="C42" t="str">
            <v>Circuit Breakers</v>
          </cell>
          <cell r="D42" t="str">
            <v>Oerlikon FS13C3.1 &amp; FR</v>
          </cell>
          <cell r="E42" t="str">
            <v>Replacement</v>
          </cell>
          <cell r="F42" t="str">
            <v>Replace all of this type</v>
          </cell>
          <cell r="G42" t="str">
            <v>C</v>
          </cell>
          <cell r="H42" t="str">
            <v>R</v>
          </cell>
          <cell r="I42">
            <v>1995</v>
          </cell>
          <cell r="J42" t="str">
            <v>Asset Managers</v>
          </cell>
          <cell r="K42" t="str">
            <v>June, 2005</v>
          </cell>
          <cell r="M42">
            <v>0</v>
          </cell>
          <cell r="N42">
            <v>0</v>
          </cell>
          <cell r="O42">
            <v>8</v>
          </cell>
          <cell r="P42">
            <v>8</v>
          </cell>
        </row>
        <row r="43">
          <cell r="B43">
            <v>24</v>
          </cell>
          <cell r="C43" t="str">
            <v>Circuit Breakers</v>
          </cell>
          <cell r="D43" t="str">
            <v xml:space="preserve">BTH 66kV </v>
          </cell>
          <cell r="E43" t="str">
            <v>Replacement</v>
          </cell>
          <cell r="F43" t="str">
            <v>Replace all of this type</v>
          </cell>
          <cell r="G43" t="str">
            <v>C</v>
          </cell>
          <cell r="H43" t="str">
            <v>R</v>
          </cell>
          <cell r="I43">
            <v>2000</v>
          </cell>
          <cell r="J43" t="str">
            <v>Asset Managers</v>
          </cell>
          <cell r="K43" t="str">
            <v>June, 2005</v>
          </cell>
          <cell r="M43">
            <v>5</v>
          </cell>
          <cell r="N43">
            <v>2</v>
          </cell>
          <cell r="O43">
            <v>8</v>
          </cell>
          <cell r="P43">
            <v>5</v>
          </cell>
        </row>
        <row r="44">
          <cell r="B44">
            <v>25</v>
          </cell>
          <cell r="C44" t="str">
            <v>Circuit Breakers</v>
          </cell>
          <cell r="D44" t="str">
            <v>Reyrolle 132kV OS</v>
          </cell>
          <cell r="E44" t="str">
            <v>Replacement</v>
          </cell>
          <cell r="F44" t="str">
            <v>Replace all of this type</v>
          </cell>
          <cell r="G44" t="str">
            <v>C</v>
          </cell>
          <cell r="H44" t="str">
            <v>R</v>
          </cell>
          <cell r="I44">
            <v>2000</v>
          </cell>
          <cell r="J44" t="str">
            <v>Asset Managers</v>
          </cell>
          <cell r="K44" t="str">
            <v>June,2005</v>
          </cell>
          <cell r="M44">
            <v>0</v>
          </cell>
          <cell r="N44">
            <v>0</v>
          </cell>
          <cell r="O44">
            <v>8</v>
          </cell>
          <cell r="P44">
            <v>8</v>
          </cell>
        </row>
        <row r="45">
          <cell r="B45">
            <v>26</v>
          </cell>
          <cell r="C45" t="str">
            <v>Circuit Breakers</v>
          </cell>
          <cell r="D45" t="str">
            <v>ASEA 132kV HKEY</v>
          </cell>
          <cell r="E45" t="str">
            <v>Replacement</v>
          </cell>
          <cell r="F45" t="str">
            <v>Replace all of this type</v>
          </cell>
          <cell r="G45" t="str">
            <v>C</v>
          </cell>
          <cell r="H45" t="str">
            <v>R</v>
          </cell>
          <cell r="I45">
            <v>2000</v>
          </cell>
          <cell r="J45" t="str">
            <v>Asset Managers</v>
          </cell>
          <cell r="K45" t="str">
            <v>June, 2011</v>
          </cell>
          <cell r="M45">
            <v>0</v>
          </cell>
          <cell r="N45">
            <v>0</v>
          </cell>
          <cell r="O45">
            <v>8</v>
          </cell>
          <cell r="P45">
            <v>8</v>
          </cell>
        </row>
        <row r="46">
          <cell r="B46">
            <v>27</v>
          </cell>
          <cell r="C46" t="str">
            <v>Circuit Breakers</v>
          </cell>
          <cell r="D46" t="str">
            <v>ASEA 66kV HKEY</v>
          </cell>
          <cell r="E46" t="str">
            <v>Replacement</v>
          </cell>
          <cell r="F46" t="str">
            <v>Replace all of this type</v>
          </cell>
          <cell r="G46" t="str">
            <v>C</v>
          </cell>
          <cell r="H46" t="str">
            <v>R</v>
          </cell>
          <cell r="I46">
            <v>2000</v>
          </cell>
          <cell r="J46" t="str">
            <v>Asset Managers</v>
          </cell>
          <cell r="K46" t="str">
            <v>June, 2007</v>
          </cell>
          <cell r="M46">
            <v>0</v>
          </cell>
          <cell r="N46">
            <v>0</v>
          </cell>
          <cell r="O46">
            <v>8</v>
          </cell>
          <cell r="P46">
            <v>8</v>
          </cell>
        </row>
        <row r="47">
          <cell r="B47">
            <v>28</v>
          </cell>
          <cell r="C47" t="str">
            <v>Circuit Breakers</v>
          </cell>
          <cell r="D47" t="str">
            <v>Brown Boveri 66kV ELF</v>
          </cell>
          <cell r="E47" t="str">
            <v>Replacement</v>
          </cell>
          <cell r="F47" t="str">
            <v>Replace all of this type</v>
          </cell>
          <cell r="G47" t="str">
            <v>C</v>
          </cell>
          <cell r="H47" t="str">
            <v>R</v>
          </cell>
          <cell r="I47">
            <v>2000</v>
          </cell>
          <cell r="J47" t="str">
            <v>Asset Managers</v>
          </cell>
          <cell r="K47" t="str">
            <v>June, 2013</v>
          </cell>
          <cell r="M47">
            <v>0</v>
          </cell>
          <cell r="N47">
            <v>0</v>
          </cell>
          <cell r="O47">
            <v>8</v>
          </cell>
          <cell r="P47">
            <v>8</v>
          </cell>
        </row>
        <row r="48">
          <cell r="B48">
            <v>29</v>
          </cell>
          <cell r="C48" t="str">
            <v>Circuit Breakers</v>
          </cell>
          <cell r="D48" t="str">
            <v>SF6 CBs</v>
          </cell>
          <cell r="E48" t="str">
            <v>Other</v>
          </cell>
          <cell r="F48" t="str">
            <v>Inspection of Nominated CBs</v>
          </cell>
          <cell r="G48" t="str">
            <v>O</v>
          </cell>
          <cell r="H48" t="str">
            <v>I</v>
          </cell>
          <cell r="I48">
            <v>2000</v>
          </cell>
          <cell r="J48" t="str">
            <v>SSE</v>
          </cell>
          <cell r="K48" t="str">
            <v>Recurrent Each April</v>
          </cell>
          <cell r="M48">
            <v>0</v>
          </cell>
          <cell r="N48">
            <v>0</v>
          </cell>
          <cell r="O48">
            <v>8</v>
          </cell>
          <cell r="P48">
            <v>0</v>
          </cell>
        </row>
        <row r="49">
          <cell r="B49">
            <v>30</v>
          </cell>
          <cell r="C49" t="str">
            <v>Circuit Breakers</v>
          </cell>
          <cell r="D49" t="str">
            <v>AEI 33kV Bulk Oil</v>
          </cell>
          <cell r="E49" t="str">
            <v>Replacement</v>
          </cell>
          <cell r="F49" t="str">
            <v>Replace all of this type</v>
          </cell>
          <cell r="G49" t="str">
            <v>C</v>
          </cell>
          <cell r="H49" t="str">
            <v>R</v>
          </cell>
          <cell r="I49">
            <v>2001</v>
          </cell>
          <cell r="J49" t="str">
            <v>Asset Managers</v>
          </cell>
          <cell r="K49">
            <v>39417</v>
          </cell>
          <cell r="M49">
            <v>5</v>
          </cell>
          <cell r="N49">
            <v>2</v>
          </cell>
          <cell r="O49">
            <v>8</v>
          </cell>
          <cell r="P49">
            <v>5</v>
          </cell>
        </row>
        <row r="50">
          <cell r="B50">
            <v>31</v>
          </cell>
          <cell r="C50" t="str">
            <v>Circuit Breakers</v>
          </cell>
          <cell r="D50" t="str">
            <v>ABB 132kV HLD</v>
          </cell>
          <cell r="E50" t="str">
            <v>Replacement</v>
          </cell>
          <cell r="F50" t="str">
            <v>Replace all of this type</v>
          </cell>
          <cell r="G50" t="str">
            <v>C</v>
          </cell>
          <cell r="H50" t="str">
            <v>R</v>
          </cell>
          <cell r="I50">
            <v>2004</v>
          </cell>
          <cell r="J50" t="str">
            <v>Asset Managers</v>
          </cell>
          <cell r="K50">
            <v>42887</v>
          </cell>
          <cell r="M50">
            <v>0</v>
          </cell>
          <cell r="N50">
            <v>0</v>
          </cell>
          <cell r="O50">
            <v>8</v>
          </cell>
          <cell r="P50">
            <v>8</v>
          </cell>
        </row>
        <row r="51">
          <cell r="B51">
            <v>32</v>
          </cell>
          <cell r="C51" t="str">
            <v>Circuit Breakers</v>
          </cell>
          <cell r="D51" t="str">
            <v>DELLE 66kV HPGE</v>
          </cell>
          <cell r="E51" t="str">
            <v>Replacement</v>
          </cell>
          <cell r="F51" t="str">
            <v>Replace all of this type</v>
          </cell>
          <cell r="G51" t="str">
            <v>C</v>
          </cell>
          <cell r="H51" t="str">
            <v>R</v>
          </cell>
          <cell r="I51">
            <v>2004</v>
          </cell>
          <cell r="J51" t="str">
            <v>Asset Managers</v>
          </cell>
          <cell r="K51">
            <v>42887</v>
          </cell>
          <cell r="M51">
            <v>0</v>
          </cell>
          <cell r="N51">
            <v>0</v>
          </cell>
          <cell r="O51">
            <v>8</v>
          </cell>
          <cell r="P51">
            <v>8</v>
          </cell>
        </row>
        <row r="52">
          <cell r="B52">
            <v>33</v>
          </cell>
          <cell r="C52" t="str">
            <v>Circuit Breakers</v>
          </cell>
          <cell r="D52" t="str">
            <v>Merlin Gerin FA1</v>
          </cell>
          <cell r="E52" t="str">
            <v>Replacement</v>
          </cell>
          <cell r="F52" t="str">
            <v>Assess for Replacement Strategy</v>
          </cell>
          <cell r="G52" t="str">
            <v>O</v>
          </cell>
          <cell r="H52" t="str">
            <v>I</v>
          </cell>
          <cell r="I52">
            <v>2002</v>
          </cell>
          <cell r="J52" t="str">
            <v>SSE</v>
          </cell>
          <cell r="K52">
            <v>39052</v>
          </cell>
          <cell r="M52">
            <v>0</v>
          </cell>
          <cell r="N52">
            <v>0</v>
          </cell>
          <cell r="O52">
            <v>8</v>
          </cell>
          <cell r="P52">
            <v>8</v>
          </cell>
        </row>
        <row r="53">
          <cell r="B53">
            <v>34</v>
          </cell>
          <cell r="C53" t="str">
            <v>Circuit Breakers</v>
          </cell>
          <cell r="D53" t="str">
            <v>Merlin Gerin FA2</v>
          </cell>
          <cell r="E53" t="str">
            <v>Replacement</v>
          </cell>
          <cell r="F53" t="str">
            <v>Assess for Replacement Strategy</v>
          </cell>
          <cell r="G53" t="str">
            <v>O</v>
          </cell>
          <cell r="H53" t="str">
            <v>I</v>
          </cell>
          <cell r="I53">
            <v>2002</v>
          </cell>
          <cell r="J53" t="str">
            <v>SSE</v>
          </cell>
          <cell r="K53">
            <v>38687</v>
          </cell>
          <cell r="M53">
            <v>0</v>
          </cell>
          <cell r="N53">
            <v>0</v>
          </cell>
          <cell r="O53">
            <v>8</v>
          </cell>
          <cell r="P53">
            <v>8</v>
          </cell>
        </row>
        <row r="54">
          <cell r="B54">
            <v>35</v>
          </cell>
          <cell r="C54" t="str">
            <v>Circuit Breakers</v>
          </cell>
          <cell r="D54" t="str">
            <v>Merlin Gerin FA4</v>
          </cell>
          <cell r="E54" t="str">
            <v>Replacement</v>
          </cell>
          <cell r="F54" t="str">
            <v>Assess for Replacement Strategy</v>
          </cell>
          <cell r="G54" t="str">
            <v>O</v>
          </cell>
          <cell r="H54" t="str">
            <v>I</v>
          </cell>
          <cell r="I54">
            <v>2002</v>
          </cell>
          <cell r="J54" t="str">
            <v>SSE</v>
          </cell>
          <cell r="K54">
            <v>38687</v>
          </cell>
          <cell r="M54">
            <v>0</v>
          </cell>
          <cell r="N54">
            <v>0</v>
          </cell>
          <cell r="O54">
            <v>8</v>
          </cell>
          <cell r="P54">
            <v>8</v>
          </cell>
        </row>
        <row r="55">
          <cell r="B55">
            <v>36</v>
          </cell>
          <cell r="C55" t="str">
            <v>Circuit Breakers</v>
          </cell>
          <cell r="D55" t="str">
            <v>Merlin Gerin PFA</v>
          </cell>
          <cell r="E55" t="str">
            <v>Replacement</v>
          </cell>
          <cell r="F55" t="str">
            <v>Assess for Replacement Strategy</v>
          </cell>
          <cell r="G55" t="str">
            <v>O</v>
          </cell>
          <cell r="H55" t="str">
            <v>I</v>
          </cell>
          <cell r="I55">
            <v>2002</v>
          </cell>
          <cell r="J55" t="str">
            <v>SSE</v>
          </cell>
          <cell r="K55">
            <v>39052</v>
          </cell>
          <cell r="M55">
            <v>0</v>
          </cell>
          <cell r="N55">
            <v>0</v>
          </cell>
          <cell r="O55">
            <v>8</v>
          </cell>
          <cell r="P55">
            <v>8</v>
          </cell>
        </row>
        <row r="56">
          <cell r="B56">
            <v>37</v>
          </cell>
          <cell r="C56" t="str">
            <v>Circuit Breakers</v>
          </cell>
          <cell r="D56" t="str">
            <v>330kv Sprecher HPF515Q6</v>
          </cell>
          <cell r="E56" t="str">
            <v>Replacement</v>
          </cell>
          <cell r="F56" t="str">
            <v>Assess for Replacement Strategy</v>
          </cell>
          <cell r="G56" t="str">
            <v>O</v>
          </cell>
          <cell r="H56" t="str">
            <v>I</v>
          </cell>
          <cell r="I56">
            <v>2002</v>
          </cell>
          <cell r="J56" t="str">
            <v>SSE</v>
          </cell>
          <cell r="K56">
            <v>38687</v>
          </cell>
          <cell r="M56">
            <v>0</v>
          </cell>
          <cell r="N56">
            <v>0</v>
          </cell>
          <cell r="O56">
            <v>8</v>
          </cell>
          <cell r="P56">
            <v>8</v>
          </cell>
        </row>
        <row r="57">
          <cell r="B57">
            <v>37.1</v>
          </cell>
          <cell r="C57" t="str">
            <v>Circuit Breakers</v>
          </cell>
          <cell r="D57" t="str">
            <v>BTH OW407</v>
          </cell>
          <cell r="E57" t="str">
            <v>Replacement</v>
          </cell>
          <cell r="F57" t="str">
            <v>Assess for Replacement Strategy</v>
          </cell>
          <cell r="G57" t="str">
            <v>O</v>
          </cell>
          <cell r="H57" t="str">
            <v>I</v>
          </cell>
          <cell r="I57">
            <v>2004</v>
          </cell>
          <cell r="J57" t="str">
            <v>SSE</v>
          </cell>
          <cell r="M57">
            <v>0</v>
          </cell>
          <cell r="N57">
            <v>0</v>
          </cell>
          <cell r="O57">
            <v>8</v>
          </cell>
          <cell r="P57">
            <v>8</v>
          </cell>
        </row>
        <row r="58">
          <cell r="B58">
            <v>37.200000000000003</v>
          </cell>
          <cell r="C58" t="str">
            <v>Circuit Breakers</v>
          </cell>
          <cell r="D58" t="str">
            <v>REYROLLE 132OS10</v>
          </cell>
          <cell r="E58" t="str">
            <v>Replacement</v>
          </cell>
          <cell r="F58" t="str">
            <v>Assess for Replacement Strategy</v>
          </cell>
          <cell r="G58" t="str">
            <v>O</v>
          </cell>
          <cell r="H58" t="str">
            <v>I</v>
          </cell>
          <cell r="I58">
            <v>2004</v>
          </cell>
          <cell r="J58" t="str">
            <v>SSE</v>
          </cell>
          <cell r="M58">
            <v>0</v>
          </cell>
          <cell r="N58">
            <v>0</v>
          </cell>
          <cell r="O58">
            <v>8</v>
          </cell>
          <cell r="P58">
            <v>8</v>
          </cell>
        </row>
        <row r="59">
          <cell r="B59">
            <v>37.299999999999997</v>
          </cell>
          <cell r="C59" t="str">
            <v>Circuit Breakers</v>
          </cell>
          <cell r="D59" t="str">
            <v>OERLIKON TOF60.6</v>
          </cell>
          <cell r="E59" t="str">
            <v>Replacement</v>
          </cell>
          <cell r="F59" t="str">
            <v>Assess for Replacement Strategy</v>
          </cell>
          <cell r="G59" t="str">
            <v>O</v>
          </cell>
          <cell r="H59" t="str">
            <v>I</v>
          </cell>
          <cell r="I59">
            <v>2004</v>
          </cell>
          <cell r="J59" t="str">
            <v>SSE</v>
          </cell>
          <cell r="M59">
            <v>0</v>
          </cell>
          <cell r="N59">
            <v>0</v>
          </cell>
          <cell r="O59">
            <v>8</v>
          </cell>
          <cell r="P59">
            <v>8</v>
          </cell>
        </row>
        <row r="60">
          <cell r="B60">
            <v>37.4</v>
          </cell>
          <cell r="C60" t="str">
            <v>Circuit Breakers</v>
          </cell>
          <cell r="D60" t="str">
            <v>WESTINGHOUSE 345GC</v>
          </cell>
          <cell r="E60" t="str">
            <v>Replacement</v>
          </cell>
          <cell r="F60" t="str">
            <v>Assess for Replacement Strategy</v>
          </cell>
          <cell r="G60" t="str">
            <v>O</v>
          </cell>
          <cell r="H60" t="str">
            <v>I</v>
          </cell>
          <cell r="I60">
            <v>2004</v>
          </cell>
          <cell r="J60" t="str">
            <v>SSE</v>
          </cell>
          <cell r="M60">
            <v>0</v>
          </cell>
          <cell r="N60">
            <v>0</v>
          </cell>
          <cell r="O60">
            <v>8</v>
          </cell>
          <cell r="P60">
            <v>8</v>
          </cell>
        </row>
        <row r="61">
          <cell r="B61">
            <v>37.5</v>
          </cell>
          <cell r="C61" t="str">
            <v>Circuit Breakers</v>
          </cell>
          <cell r="D61" t="str">
            <v>REYROLLE 132OS15</v>
          </cell>
          <cell r="E61" t="str">
            <v>Replacement</v>
          </cell>
          <cell r="F61" t="str">
            <v>Assess for Replacement Strategy</v>
          </cell>
          <cell r="G61" t="str">
            <v>O</v>
          </cell>
          <cell r="H61" t="str">
            <v>I</v>
          </cell>
          <cell r="I61">
            <v>2004</v>
          </cell>
          <cell r="J61" t="str">
            <v>SSE</v>
          </cell>
          <cell r="M61">
            <v>0</v>
          </cell>
          <cell r="N61">
            <v>0</v>
          </cell>
          <cell r="O61">
            <v>8</v>
          </cell>
          <cell r="P61">
            <v>8</v>
          </cell>
        </row>
        <row r="62">
          <cell r="B62">
            <v>37.6</v>
          </cell>
          <cell r="C62" t="str">
            <v>Circuit Breakers</v>
          </cell>
          <cell r="D62" t="str">
            <v>AEI GA11W8</v>
          </cell>
          <cell r="E62" t="str">
            <v>Replacement</v>
          </cell>
          <cell r="F62" t="str">
            <v>Assess for Replacement Strategy</v>
          </cell>
          <cell r="G62" t="str">
            <v>O</v>
          </cell>
          <cell r="H62" t="str">
            <v>I</v>
          </cell>
          <cell r="I62">
            <v>2004</v>
          </cell>
          <cell r="J62" t="str">
            <v>SSE</v>
          </cell>
          <cell r="M62">
            <v>0</v>
          </cell>
          <cell r="N62">
            <v>0</v>
          </cell>
          <cell r="O62">
            <v>8</v>
          </cell>
          <cell r="P62">
            <v>8</v>
          </cell>
        </row>
        <row r="63">
          <cell r="B63">
            <v>37.700000000000003</v>
          </cell>
          <cell r="C63" t="str">
            <v>Circuit Breakers</v>
          </cell>
          <cell r="D63" t="str">
            <v>REYROLLE 14SPH</v>
          </cell>
          <cell r="E63" t="str">
            <v>Replacement</v>
          </cell>
          <cell r="F63" t="str">
            <v>Assess for Replacement Strategy</v>
          </cell>
          <cell r="G63" t="str">
            <v>O</v>
          </cell>
          <cell r="H63" t="str">
            <v>I</v>
          </cell>
          <cell r="I63">
            <v>2004</v>
          </cell>
          <cell r="J63" t="str">
            <v>SSE</v>
          </cell>
          <cell r="M63">
            <v>0</v>
          </cell>
          <cell r="N63">
            <v>0</v>
          </cell>
          <cell r="O63">
            <v>8</v>
          </cell>
          <cell r="P63">
            <v>8</v>
          </cell>
        </row>
        <row r="64">
          <cell r="B64">
            <v>37.799999999999997</v>
          </cell>
          <cell r="C64" t="str">
            <v>Circuit Breakers</v>
          </cell>
          <cell r="D64" t="str">
            <v>REYROLLE 132OS14</v>
          </cell>
          <cell r="E64" t="str">
            <v>Replacement</v>
          </cell>
          <cell r="F64" t="str">
            <v>Assess for Replacement Strategy</v>
          </cell>
          <cell r="G64" t="str">
            <v>O</v>
          </cell>
          <cell r="H64" t="str">
            <v>I</v>
          </cell>
          <cell r="I64">
            <v>2004</v>
          </cell>
          <cell r="J64" t="str">
            <v>SSE</v>
          </cell>
          <cell r="M64">
            <v>0</v>
          </cell>
          <cell r="N64">
            <v>0</v>
          </cell>
          <cell r="O64">
            <v>8</v>
          </cell>
          <cell r="P64">
            <v>8</v>
          </cell>
        </row>
        <row r="65">
          <cell r="B65">
            <v>37.9</v>
          </cell>
          <cell r="C65" t="str">
            <v>Circuit Breakers</v>
          </cell>
          <cell r="D65" t="str">
            <v>ASEA HKEYC120/600</v>
          </cell>
          <cell r="E65" t="str">
            <v>Replacement</v>
          </cell>
          <cell r="F65" t="str">
            <v>Assess for Replacement Strategy</v>
          </cell>
          <cell r="G65" t="str">
            <v>O</v>
          </cell>
          <cell r="H65" t="str">
            <v>I</v>
          </cell>
          <cell r="I65">
            <v>2004</v>
          </cell>
          <cell r="J65" t="str">
            <v>SSE</v>
          </cell>
          <cell r="M65">
            <v>0</v>
          </cell>
          <cell r="N65">
            <v>0</v>
          </cell>
          <cell r="O65">
            <v>8</v>
          </cell>
          <cell r="P65">
            <v>8</v>
          </cell>
        </row>
        <row r="66">
          <cell r="B66">
            <v>37.909999999999997</v>
          </cell>
          <cell r="C66" t="str">
            <v>Circuit Breakers</v>
          </cell>
          <cell r="D66" t="str">
            <v>BROWN BOV. ECKS132</v>
          </cell>
          <cell r="E66" t="str">
            <v>Replacement</v>
          </cell>
          <cell r="F66" t="str">
            <v>Assess for Replacement Strategy</v>
          </cell>
          <cell r="G66" t="str">
            <v>O</v>
          </cell>
          <cell r="H66" t="str">
            <v>I</v>
          </cell>
          <cell r="I66">
            <v>2004</v>
          </cell>
          <cell r="J66" t="str">
            <v>SSE</v>
          </cell>
          <cell r="M66">
            <v>0</v>
          </cell>
          <cell r="N66">
            <v>0</v>
          </cell>
          <cell r="O66">
            <v>8</v>
          </cell>
          <cell r="P66">
            <v>8</v>
          </cell>
        </row>
        <row r="67">
          <cell r="B67">
            <v>37.92</v>
          </cell>
          <cell r="C67" t="str">
            <v>Circuit Breakers</v>
          </cell>
          <cell r="D67" t="str">
            <v>OERLIKON FR</v>
          </cell>
          <cell r="E67" t="str">
            <v>Replacement</v>
          </cell>
          <cell r="F67" t="str">
            <v>Assess for Replacement Strategy</v>
          </cell>
          <cell r="G67" t="str">
            <v>O</v>
          </cell>
          <cell r="H67" t="str">
            <v>I</v>
          </cell>
          <cell r="I67">
            <v>2004</v>
          </cell>
          <cell r="J67" t="str">
            <v>SSE</v>
          </cell>
          <cell r="M67">
            <v>0</v>
          </cell>
          <cell r="N67">
            <v>0</v>
          </cell>
          <cell r="O67">
            <v>8</v>
          </cell>
          <cell r="P67">
            <v>8</v>
          </cell>
        </row>
        <row r="68">
          <cell r="B68">
            <v>37.93</v>
          </cell>
          <cell r="C68" t="str">
            <v>Circuit Breakers</v>
          </cell>
          <cell r="D68" t="str">
            <v>SPRECHER HPF515C6FS</v>
          </cell>
          <cell r="E68" t="str">
            <v>Replacement</v>
          </cell>
          <cell r="F68" t="str">
            <v>Assess for Replacement Strategy</v>
          </cell>
          <cell r="G68" t="str">
            <v>O</v>
          </cell>
          <cell r="H68" t="str">
            <v>I</v>
          </cell>
          <cell r="I68">
            <v>2004</v>
          </cell>
          <cell r="J68" t="str">
            <v>SSE</v>
          </cell>
          <cell r="M68">
            <v>0</v>
          </cell>
          <cell r="N68">
            <v>0</v>
          </cell>
          <cell r="O68">
            <v>8</v>
          </cell>
          <cell r="P68">
            <v>8</v>
          </cell>
        </row>
        <row r="69">
          <cell r="B69">
            <v>37.94</v>
          </cell>
          <cell r="C69" t="str">
            <v>Circuit Breakers</v>
          </cell>
          <cell r="D69" t="str">
            <v>ASEA HLC72.5 1600</v>
          </cell>
          <cell r="E69" t="str">
            <v>Replacement</v>
          </cell>
          <cell r="F69" t="str">
            <v>Assess for Replacement Strategy</v>
          </cell>
          <cell r="G69" t="str">
            <v>O</v>
          </cell>
          <cell r="H69" t="str">
            <v>I</v>
          </cell>
          <cell r="I69">
            <v>2004</v>
          </cell>
          <cell r="J69" t="str">
            <v>SSE</v>
          </cell>
          <cell r="M69">
            <v>0</v>
          </cell>
          <cell r="N69">
            <v>0</v>
          </cell>
          <cell r="O69">
            <v>8</v>
          </cell>
          <cell r="P69">
            <v>8</v>
          </cell>
        </row>
        <row r="70">
          <cell r="B70">
            <v>37.950000000000003</v>
          </cell>
          <cell r="C70" t="str">
            <v>Circuit Breakers</v>
          </cell>
          <cell r="D70" t="str">
            <v>MAGRINI 38MGE1500</v>
          </cell>
          <cell r="E70" t="str">
            <v>Replacement</v>
          </cell>
          <cell r="F70" t="str">
            <v>Assess for Replacement Strategy</v>
          </cell>
          <cell r="G70" t="str">
            <v>O</v>
          </cell>
          <cell r="H70" t="str">
            <v>I</v>
          </cell>
          <cell r="I70">
            <v>2004</v>
          </cell>
          <cell r="J70" t="str">
            <v>SSE</v>
          </cell>
          <cell r="M70">
            <v>0</v>
          </cell>
          <cell r="N70">
            <v>0</v>
          </cell>
          <cell r="O70">
            <v>8</v>
          </cell>
          <cell r="P70">
            <v>8</v>
          </cell>
        </row>
        <row r="71">
          <cell r="B71">
            <v>37.96</v>
          </cell>
          <cell r="C71" t="str">
            <v>Circuit Breakers</v>
          </cell>
          <cell r="D71" t="str">
            <v>SPRECHER HPF509K</v>
          </cell>
          <cell r="E71" t="str">
            <v>Replacement</v>
          </cell>
          <cell r="F71" t="str">
            <v>Assess for Replacement Strategy</v>
          </cell>
          <cell r="G71" t="str">
            <v>O</v>
          </cell>
          <cell r="H71" t="str">
            <v>I</v>
          </cell>
          <cell r="I71">
            <v>2004</v>
          </cell>
          <cell r="J71" t="str">
            <v>SSE</v>
          </cell>
          <cell r="M71">
            <v>0</v>
          </cell>
          <cell r="N71">
            <v>0</v>
          </cell>
          <cell r="O71">
            <v>8</v>
          </cell>
          <cell r="P71">
            <v>8</v>
          </cell>
        </row>
        <row r="72">
          <cell r="B72">
            <v>37.97</v>
          </cell>
          <cell r="C72" t="str">
            <v>Circuit Breakers</v>
          </cell>
          <cell r="D72" t="str">
            <v>JOSLYN VBU-4</v>
          </cell>
          <cell r="E72" t="str">
            <v>Replacement</v>
          </cell>
          <cell r="F72" t="str">
            <v>Assess for Replacement Strategy</v>
          </cell>
          <cell r="G72" t="str">
            <v>O</v>
          </cell>
          <cell r="H72" t="str">
            <v>I</v>
          </cell>
          <cell r="I72">
            <v>2004</v>
          </cell>
          <cell r="J72" t="str">
            <v>SSE</v>
          </cell>
          <cell r="M72">
            <v>0</v>
          </cell>
          <cell r="N72">
            <v>0</v>
          </cell>
          <cell r="O72">
            <v>8</v>
          </cell>
          <cell r="P72">
            <v>8</v>
          </cell>
        </row>
        <row r="73">
          <cell r="B73">
            <v>38</v>
          </cell>
          <cell r="C73" t="str">
            <v>Instrument Transformers</v>
          </cell>
          <cell r="D73" t="str">
            <v>Its that cannot be sampled</v>
          </cell>
          <cell r="E73" t="str">
            <v>Replacement</v>
          </cell>
          <cell r="F73" t="str">
            <v>Replace all instrument transformers that cannot be sampled to meet the requirements of the maintenance policy</v>
          </cell>
          <cell r="G73" t="str">
            <v>CAP</v>
          </cell>
          <cell r="H73" t="str">
            <v>R</v>
          </cell>
          <cell r="I73">
            <v>1994</v>
          </cell>
          <cell r="J73" t="str">
            <v>Asset Managers</v>
          </cell>
          <cell r="K73" t="str">
            <v xml:space="preserve"> dec2008</v>
          </cell>
          <cell r="M73">
            <v>8</v>
          </cell>
          <cell r="N73">
            <v>5</v>
          </cell>
          <cell r="O73">
            <v>8</v>
          </cell>
          <cell r="P73">
            <v>5</v>
          </cell>
        </row>
        <row r="74">
          <cell r="B74">
            <v>39.1</v>
          </cell>
          <cell r="C74" t="str">
            <v>Instrument Transformers</v>
          </cell>
          <cell r="D74" t="str">
            <v>High DGA ITs - 220kV and above</v>
          </cell>
          <cell r="E74" t="str">
            <v>Replacement</v>
          </cell>
          <cell r="F74" t="str">
            <v>Assess and Replace as required</v>
          </cell>
          <cell r="G74" t="str">
            <v>CAP</v>
          </cell>
          <cell r="H74" t="str">
            <v>C</v>
          </cell>
          <cell r="I74">
            <v>1994</v>
          </cell>
          <cell r="J74" t="str">
            <v>Asset Managers</v>
          </cell>
          <cell r="K74" t="str">
            <v>Recurrent</v>
          </cell>
          <cell r="M74">
            <v>10</v>
          </cell>
          <cell r="N74">
            <v>5</v>
          </cell>
          <cell r="O74">
            <v>8</v>
          </cell>
          <cell r="P74">
            <v>5</v>
          </cell>
        </row>
        <row r="75">
          <cell r="B75">
            <v>39.200000000000003</v>
          </cell>
          <cell r="C75" t="str">
            <v>Instrument Transformers</v>
          </cell>
          <cell r="D75" t="str">
            <v>High DGA ITs - 220kV and above</v>
          </cell>
          <cell r="E75" t="str">
            <v>Replacement</v>
          </cell>
          <cell r="F75" t="str">
            <v>Make budget provision for unidentified replacements based on historical replacement rates</v>
          </cell>
          <cell r="G75" t="str">
            <v>CAP</v>
          </cell>
          <cell r="H75" t="str">
            <v>C</v>
          </cell>
          <cell r="J75" t="str">
            <v>SSE</v>
          </cell>
          <cell r="K75" t="str">
            <v>Recurrent</v>
          </cell>
          <cell r="M75">
            <v>10</v>
          </cell>
          <cell r="N75">
            <v>5</v>
          </cell>
          <cell r="O75">
            <v>8</v>
          </cell>
          <cell r="P75">
            <v>5</v>
          </cell>
        </row>
        <row r="76">
          <cell r="B76">
            <v>40.1</v>
          </cell>
          <cell r="C76" t="str">
            <v>Instrument Transformers</v>
          </cell>
          <cell r="D76" t="str">
            <v xml:space="preserve">High DGA ITs - 132kV </v>
          </cell>
          <cell r="E76" t="str">
            <v>Replacement</v>
          </cell>
          <cell r="F76" t="str">
            <v>Assess and Replace as required</v>
          </cell>
          <cell r="G76" t="str">
            <v>CAP</v>
          </cell>
          <cell r="H76" t="str">
            <v>C</v>
          </cell>
          <cell r="I76">
            <v>1994</v>
          </cell>
          <cell r="J76" t="str">
            <v>Asset Managers</v>
          </cell>
          <cell r="K76" t="str">
            <v>Recurrent</v>
          </cell>
          <cell r="M76">
            <v>10</v>
          </cell>
          <cell r="N76">
            <v>5</v>
          </cell>
          <cell r="O76">
            <v>8</v>
          </cell>
          <cell r="P76">
            <v>5</v>
          </cell>
        </row>
        <row r="77">
          <cell r="B77">
            <v>40.200000000000003</v>
          </cell>
          <cell r="C77" t="str">
            <v>Instrument Transformers</v>
          </cell>
          <cell r="D77" t="str">
            <v xml:space="preserve">High DGA ITs - 132kV </v>
          </cell>
          <cell r="E77" t="str">
            <v>Replacement</v>
          </cell>
          <cell r="F77" t="str">
            <v>Make budget provision for unidentified replacements based on historical replacement rates</v>
          </cell>
          <cell r="G77" t="str">
            <v>CAP</v>
          </cell>
          <cell r="H77" t="str">
            <v>C</v>
          </cell>
          <cell r="J77" t="str">
            <v>SSE</v>
          </cell>
          <cell r="K77" t="str">
            <v>Recurrent</v>
          </cell>
          <cell r="M77">
            <v>10</v>
          </cell>
          <cell r="N77">
            <v>5</v>
          </cell>
          <cell r="O77">
            <v>8</v>
          </cell>
          <cell r="P77">
            <v>5</v>
          </cell>
        </row>
        <row r="78">
          <cell r="B78">
            <v>41.1</v>
          </cell>
          <cell r="C78" t="str">
            <v>Instrument Transformers</v>
          </cell>
          <cell r="D78" t="str">
            <v>High DGA ITs - 66kV and below</v>
          </cell>
          <cell r="E78" t="str">
            <v>Replacement</v>
          </cell>
          <cell r="F78" t="str">
            <v>Assess and Replace as required</v>
          </cell>
          <cell r="G78" t="str">
            <v>CAP</v>
          </cell>
          <cell r="H78" t="str">
            <v>C</v>
          </cell>
          <cell r="I78">
            <v>1994</v>
          </cell>
          <cell r="J78" t="str">
            <v>Asset Managers</v>
          </cell>
          <cell r="K78" t="str">
            <v>Recurrent</v>
          </cell>
          <cell r="M78">
            <v>10</v>
          </cell>
          <cell r="N78">
            <v>5</v>
          </cell>
          <cell r="O78">
            <v>8</v>
          </cell>
          <cell r="P78">
            <v>5</v>
          </cell>
        </row>
        <row r="79">
          <cell r="B79">
            <v>41.2</v>
          </cell>
          <cell r="C79" t="str">
            <v>Instrument Transformers</v>
          </cell>
          <cell r="D79" t="str">
            <v>High DGA ITs - 66kV and below</v>
          </cell>
          <cell r="E79" t="str">
            <v>Replacement</v>
          </cell>
          <cell r="F79" t="str">
            <v>Make budget provision for unidentified replacements based on historical replacement rates</v>
          </cell>
          <cell r="G79" t="str">
            <v>CAP</v>
          </cell>
          <cell r="H79" t="str">
            <v>C</v>
          </cell>
          <cell r="J79" t="str">
            <v>SSE</v>
          </cell>
          <cell r="K79" t="str">
            <v>Recurrent</v>
          </cell>
          <cell r="M79">
            <v>10</v>
          </cell>
          <cell r="N79">
            <v>5</v>
          </cell>
          <cell r="O79">
            <v>8</v>
          </cell>
          <cell r="P79">
            <v>5</v>
          </cell>
        </row>
        <row r="80">
          <cell r="B80">
            <v>42.1</v>
          </cell>
          <cell r="C80" t="str">
            <v>Instrument Transformers</v>
          </cell>
          <cell r="D80" t="str">
            <v>Tyree Contract 2794 (with on-line monitoring)</v>
          </cell>
          <cell r="E80" t="str">
            <v>Other</v>
          </cell>
          <cell r="F80" t="str">
            <v>Assess effectiveness and reliability of OLM</v>
          </cell>
          <cell r="G80" t="str">
            <v>CAP</v>
          </cell>
          <cell r="H80" t="str">
            <v>I</v>
          </cell>
          <cell r="I80">
            <v>2000</v>
          </cell>
          <cell r="J80" t="str">
            <v>AM/Central, AM/Northern</v>
          </cell>
          <cell r="K80" t="str">
            <v>Recurrent</v>
          </cell>
          <cell r="M80">
            <v>8</v>
          </cell>
          <cell r="N80">
            <v>5</v>
          </cell>
          <cell r="O80">
            <v>8</v>
          </cell>
          <cell r="P80">
            <v>5</v>
          </cell>
        </row>
        <row r="81">
          <cell r="B81">
            <v>42.2</v>
          </cell>
          <cell r="C81" t="str">
            <v>Instrument Transformers</v>
          </cell>
          <cell r="D81" t="str">
            <v>Tyree Contract 2794 (without on-line monitoring)</v>
          </cell>
          <cell r="E81" t="str">
            <v>Replacement</v>
          </cell>
          <cell r="F81" t="str">
            <v>Replace all of this type without on-line monitoring</v>
          </cell>
          <cell r="G81" t="str">
            <v>CAP</v>
          </cell>
          <cell r="H81" t="str">
            <v>R</v>
          </cell>
          <cell r="I81">
            <v>2000</v>
          </cell>
          <cell r="J81" t="str">
            <v>Asset Managers</v>
          </cell>
          <cell r="M81">
            <v>8</v>
          </cell>
          <cell r="N81">
            <v>5</v>
          </cell>
          <cell r="O81">
            <v>8</v>
          </cell>
          <cell r="P81">
            <v>5</v>
          </cell>
        </row>
        <row r="82">
          <cell r="B82">
            <v>42.3</v>
          </cell>
          <cell r="C82" t="str">
            <v>Instrument Transformers</v>
          </cell>
          <cell r="D82" t="str">
            <v>Tyree Contract 2794</v>
          </cell>
          <cell r="E82" t="str">
            <v>Replacement</v>
          </cell>
          <cell r="F82" t="str">
            <v>Replace all of this type</v>
          </cell>
          <cell r="G82" t="str">
            <v>CAP</v>
          </cell>
          <cell r="H82" t="str">
            <v>R</v>
          </cell>
          <cell r="I82">
            <v>2005</v>
          </cell>
          <cell r="J82" t="str">
            <v>Asset Managers</v>
          </cell>
          <cell r="K82">
            <v>2010</v>
          </cell>
          <cell r="L82" t="str">
            <v>80% certain</v>
          </cell>
          <cell r="M82">
            <v>8</v>
          </cell>
          <cell r="N82">
            <v>5</v>
          </cell>
          <cell r="O82">
            <v>8</v>
          </cell>
          <cell r="P82">
            <v>5</v>
          </cell>
        </row>
        <row r="83">
          <cell r="B83">
            <v>43.1</v>
          </cell>
          <cell r="C83" t="str">
            <v>Instrument Transformers</v>
          </cell>
          <cell r="D83" t="str">
            <v>Tyree Contract 3113 (without OLM)</v>
          </cell>
          <cell r="E83" t="str">
            <v>Other</v>
          </cell>
          <cell r="F83" t="str">
            <v>Carry out 6-monthly oil sampling</v>
          </cell>
          <cell r="G83" t="str">
            <v>CAP</v>
          </cell>
          <cell r="H83" t="str">
            <v>M</v>
          </cell>
          <cell r="I83">
            <v>2000</v>
          </cell>
          <cell r="J83" t="str">
            <v>Asset Managers</v>
          </cell>
          <cell r="K83" t="str">
            <v>Ongoing</v>
          </cell>
          <cell r="M83">
            <v>8</v>
          </cell>
          <cell r="N83">
            <v>5</v>
          </cell>
          <cell r="O83">
            <v>8</v>
          </cell>
          <cell r="P83">
            <v>5</v>
          </cell>
        </row>
        <row r="84">
          <cell r="B84">
            <v>43.2</v>
          </cell>
          <cell r="C84" t="str">
            <v>Instrument Transformers</v>
          </cell>
          <cell r="D84" t="str">
            <v>Tyree Contract 3113 (without OLM)</v>
          </cell>
          <cell r="E84" t="str">
            <v>Replacement</v>
          </cell>
          <cell r="F84" t="str">
            <v>Replace</v>
          </cell>
          <cell r="G84" t="str">
            <v>CAP</v>
          </cell>
          <cell r="H84" t="str">
            <v>R</v>
          </cell>
          <cell r="I84">
            <v>2000</v>
          </cell>
          <cell r="J84" t="str">
            <v>Asset Managers</v>
          </cell>
          <cell r="K84">
            <v>38139</v>
          </cell>
          <cell r="M84">
            <v>8</v>
          </cell>
          <cell r="N84">
            <v>5</v>
          </cell>
          <cell r="O84">
            <v>8</v>
          </cell>
          <cell r="P84">
            <v>5</v>
          </cell>
        </row>
        <row r="85">
          <cell r="B85">
            <v>43.3</v>
          </cell>
          <cell r="C85" t="str">
            <v>Instrument Transformers</v>
          </cell>
          <cell r="D85" t="str">
            <v>Tyree Contract 3113 (with OLM)</v>
          </cell>
          <cell r="E85" t="str">
            <v>Other</v>
          </cell>
          <cell r="F85" t="str">
            <v>Assess effectiveness and reliability of OLM</v>
          </cell>
          <cell r="G85" t="str">
            <v>CAP</v>
          </cell>
          <cell r="H85" t="str">
            <v>I</v>
          </cell>
          <cell r="I85">
            <v>2000</v>
          </cell>
          <cell r="J85" t="str">
            <v>AM/Central</v>
          </cell>
          <cell r="M85">
            <v>8</v>
          </cell>
          <cell r="N85">
            <v>5</v>
          </cell>
          <cell r="O85">
            <v>8</v>
          </cell>
          <cell r="P85">
            <v>5</v>
          </cell>
        </row>
        <row r="86">
          <cell r="B86">
            <v>43.4</v>
          </cell>
          <cell r="C86" t="str">
            <v>Instrument Transformers</v>
          </cell>
          <cell r="D86" t="str">
            <v>Tyree Contract 3113 (with OLM)</v>
          </cell>
          <cell r="E86" t="str">
            <v>Other</v>
          </cell>
          <cell r="F86" t="str">
            <v>Annual DGA testing?</v>
          </cell>
          <cell r="G86" t="str">
            <v>CAP</v>
          </cell>
          <cell r="H86" t="str">
            <v>I</v>
          </cell>
          <cell r="I86">
            <v>2000</v>
          </cell>
          <cell r="J86" t="str">
            <v>AM/Central</v>
          </cell>
          <cell r="M86">
            <v>8</v>
          </cell>
          <cell r="N86">
            <v>5</v>
          </cell>
          <cell r="O86">
            <v>8</v>
          </cell>
          <cell r="P86">
            <v>5</v>
          </cell>
        </row>
        <row r="87">
          <cell r="B87">
            <v>44.1</v>
          </cell>
          <cell r="C87" t="str">
            <v>Instrument Transformers</v>
          </cell>
          <cell r="D87" t="str">
            <v>Tyree Contract 2909 (without OLM)</v>
          </cell>
          <cell r="E87" t="str">
            <v>Other</v>
          </cell>
          <cell r="F87" t="str">
            <v>Assess effectiveness and reliability of OLM</v>
          </cell>
          <cell r="G87" t="str">
            <v>CAP</v>
          </cell>
          <cell r="M87">
            <v>8</v>
          </cell>
          <cell r="N87">
            <v>5</v>
          </cell>
          <cell r="O87">
            <v>8</v>
          </cell>
          <cell r="P87">
            <v>5</v>
          </cell>
        </row>
        <row r="88">
          <cell r="B88">
            <v>44.2</v>
          </cell>
          <cell r="C88" t="str">
            <v>Instrument Transformers</v>
          </cell>
          <cell r="D88" t="str">
            <v>Tyree Contract 2909 (without OLM)</v>
          </cell>
          <cell r="E88" t="str">
            <v>Replacement</v>
          </cell>
          <cell r="F88" t="str">
            <v>Replace all of this type without on-line monitoring</v>
          </cell>
          <cell r="G88" t="str">
            <v>CAP</v>
          </cell>
          <cell r="H88" t="str">
            <v>R</v>
          </cell>
          <cell r="I88">
            <v>2001</v>
          </cell>
          <cell r="J88" t="str">
            <v>Asset Managers</v>
          </cell>
          <cell r="K88" t="str">
            <v>June, 2006</v>
          </cell>
          <cell r="M88">
            <v>8</v>
          </cell>
          <cell r="N88">
            <v>5</v>
          </cell>
          <cell r="O88">
            <v>8</v>
          </cell>
          <cell r="P88">
            <v>5</v>
          </cell>
        </row>
        <row r="89">
          <cell r="B89">
            <v>45.1</v>
          </cell>
          <cell r="C89" t="str">
            <v>Instrument Transformers</v>
          </cell>
          <cell r="D89" t="str">
            <v>ASEA CUEA (X-mas Tree) CVT</v>
          </cell>
          <cell r="E89" t="str">
            <v>Replacement</v>
          </cell>
          <cell r="F89" t="str">
            <v>Replace all of this type</v>
          </cell>
          <cell r="G89" t="str">
            <v>CAP</v>
          </cell>
          <cell r="H89" t="str">
            <v>R</v>
          </cell>
          <cell r="I89">
            <v>1995</v>
          </cell>
          <cell r="J89" t="str">
            <v>Asset Managers</v>
          </cell>
          <cell r="K89">
            <v>38504</v>
          </cell>
          <cell r="M89">
            <v>8</v>
          </cell>
          <cell r="N89">
            <v>5</v>
          </cell>
          <cell r="O89">
            <v>8</v>
          </cell>
          <cell r="P89">
            <v>8</v>
          </cell>
        </row>
        <row r="90">
          <cell r="B90">
            <v>45.2</v>
          </cell>
          <cell r="C90" t="str">
            <v>Instrument Transformers</v>
          </cell>
          <cell r="D90" t="str">
            <v>Coupling Capacitors for X-mas Tress CVTs</v>
          </cell>
          <cell r="E90" t="str">
            <v>Replacement</v>
          </cell>
          <cell r="F90" t="str">
            <v>Replace all of this type</v>
          </cell>
          <cell r="G90" t="str">
            <v>CAP</v>
          </cell>
          <cell r="H90" t="str">
            <v>R</v>
          </cell>
          <cell r="I90">
            <v>1998</v>
          </cell>
          <cell r="J90" t="str">
            <v>Asset Managers</v>
          </cell>
          <cell r="K90" t="str">
            <v>June, 2005</v>
          </cell>
          <cell r="M90">
            <v>8</v>
          </cell>
          <cell r="N90">
            <v>5</v>
          </cell>
          <cell r="O90">
            <v>8</v>
          </cell>
          <cell r="P90">
            <v>8</v>
          </cell>
        </row>
        <row r="91">
          <cell r="B91">
            <v>46</v>
          </cell>
          <cell r="C91" t="str">
            <v>Instrument Transformers</v>
          </cell>
          <cell r="D91" t="str">
            <v>Under rated NUB CTs for in capacitor banks</v>
          </cell>
          <cell r="E91" t="str">
            <v>Replacement</v>
          </cell>
          <cell r="F91" t="str">
            <v>Replace with fully rated CT</v>
          </cell>
          <cell r="G91" t="str">
            <v>CAP</v>
          </cell>
          <cell r="H91" t="str">
            <v>R</v>
          </cell>
          <cell r="I91">
            <v>1995</v>
          </cell>
          <cell r="J91" t="str">
            <v>Asset Managers</v>
          </cell>
          <cell r="K91">
            <v>38504</v>
          </cell>
          <cell r="L91" t="str">
            <v>Not defined</v>
          </cell>
          <cell r="M91">
            <v>8</v>
          </cell>
          <cell r="N91">
            <v>2</v>
          </cell>
          <cell r="O91">
            <v>8</v>
          </cell>
          <cell r="P91">
            <v>0</v>
          </cell>
        </row>
        <row r="92">
          <cell r="B92">
            <v>47</v>
          </cell>
          <cell r="C92" t="str">
            <v>Other Equipment</v>
          </cell>
          <cell r="D92" t="str">
            <v>Provide alternate auxiliary supply to Avon SS</v>
          </cell>
          <cell r="E92" t="str">
            <v>Replacement</v>
          </cell>
          <cell r="F92" t="str">
            <v>Install power rated MVTs at Avon to Provide auxiliary supply</v>
          </cell>
          <cell r="G92" t="str">
            <v>CAP</v>
          </cell>
          <cell r="H92" t="str">
            <v>R</v>
          </cell>
          <cell r="I92">
            <v>2003</v>
          </cell>
          <cell r="J92" t="str">
            <v>AM/Central</v>
          </cell>
          <cell r="K92">
            <v>38504</v>
          </cell>
          <cell r="M92">
            <v>0</v>
          </cell>
          <cell r="N92">
            <v>0</v>
          </cell>
          <cell r="O92">
            <v>10</v>
          </cell>
          <cell r="P92">
            <v>8</v>
          </cell>
        </row>
        <row r="93">
          <cell r="B93">
            <v>48</v>
          </cell>
          <cell r="C93" t="str">
            <v>Ancillary Systems</v>
          </cell>
          <cell r="D93" t="str">
            <v xml:space="preserve">VT Secondary Boxes </v>
          </cell>
          <cell r="E93" t="str">
            <v>Replacement</v>
          </cell>
          <cell r="F93" t="str">
            <v>Replace De-ion CBs</v>
          </cell>
          <cell r="G93" t="str">
            <v>MOPS</v>
          </cell>
          <cell r="H93" t="str">
            <v>R</v>
          </cell>
          <cell r="I93">
            <v>2004</v>
          </cell>
          <cell r="J93" t="str">
            <v>Asset Managers</v>
          </cell>
          <cell r="K93">
            <v>38504</v>
          </cell>
          <cell r="M93">
            <v>0</v>
          </cell>
          <cell r="N93">
            <v>0</v>
          </cell>
          <cell r="O93">
            <v>5</v>
          </cell>
          <cell r="P93">
            <v>8</v>
          </cell>
        </row>
        <row r="94">
          <cell r="B94">
            <v>49</v>
          </cell>
          <cell r="C94" t="str">
            <v>Instrument Transformers</v>
          </cell>
          <cell r="D94" t="str">
            <v>Non-Standard CTs</v>
          </cell>
          <cell r="E94" t="str">
            <v>Replacement</v>
          </cell>
          <cell r="F94" t="str">
            <v>Where non-standard CTs are in service, replace if there is no reasonable contingency available</v>
          </cell>
          <cell r="G94" t="str">
            <v>CAP</v>
          </cell>
          <cell r="H94" t="str">
            <v>R</v>
          </cell>
          <cell r="I94">
            <v>1994</v>
          </cell>
          <cell r="J94" t="str">
            <v>Asset Managers</v>
          </cell>
          <cell r="K94">
            <v>38869</v>
          </cell>
          <cell r="L94" t="str">
            <v>Not defined, split</v>
          </cell>
          <cell r="M94">
            <v>0</v>
          </cell>
          <cell r="N94">
            <v>0</v>
          </cell>
          <cell r="O94">
            <v>8</v>
          </cell>
          <cell r="P94">
            <v>5</v>
          </cell>
        </row>
        <row r="95">
          <cell r="B95">
            <v>50</v>
          </cell>
          <cell r="C95" t="str">
            <v>DC Systems</v>
          </cell>
          <cell r="D95" t="str">
            <v>Substation Batteries - 50V</v>
          </cell>
          <cell r="E95" t="str">
            <v>Replacement</v>
          </cell>
          <cell r="F95" t="str">
            <v>Monitor and replace as required</v>
          </cell>
          <cell r="G95" t="str">
            <v>CAP</v>
          </cell>
          <cell r="H95" t="str">
            <v>C</v>
          </cell>
          <cell r="I95">
            <v>1994</v>
          </cell>
          <cell r="J95" t="str">
            <v>Asset Managers</v>
          </cell>
          <cell r="K95" t="str">
            <v>Recurrent</v>
          </cell>
          <cell r="M95">
            <v>0</v>
          </cell>
          <cell r="N95">
            <v>0</v>
          </cell>
          <cell r="O95">
            <v>10</v>
          </cell>
          <cell r="P95">
            <v>2</v>
          </cell>
        </row>
        <row r="96">
          <cell r="B96">
            <v>51</v>
          </cell>
          <cell r="C96" t="str">
            <v>DC Systems</v>
          </cell>
          <cell r="D96" t="str">
            <v>Substation Batteries - 110V</v>
          </cell>
          <cell r="E96" t="str">
            <v>Replacement</v>
          </cell>
          <cell r="F96" t="str">
            <v>Monitor and replace as required</v>
          </cell>
          <cell r="G96" t="str">
            <v>CAP</v>
          </cell>
          <cell r="H96" t="str">
            <v>C</v>
          </cell>
          <cell r="I96">
            <v>1994</v>
          </cell>
          <cell r="J96" t="str">
            <v>Asset Managers</v>
          </cell>
          <cell r="K96" t="str">
            <v>Recurrent</v>
          </cell>
          <cell r="M96">
            <v>0</v>
          </cell>
          <cell r="N96">
            <v>0</v>
          </cell>
          <cell r="O96">
            <v>8</v>
          </cell>
          <cell r="P96">
            <v>2</v>
          </cell>
        </row>
        <row r="97">
          <cell r="B97">
            <v>52</v>
          </cell>
          <cell r="C97" t="str">
            <v>DC Systems</v>
          </cell>
          <cell r="D97" t="str">
            <v>Substation Batteries - 240V</v>
          </cell>
          <cell r="E97" t="str">
            <v>Replacement</v>
          </cell>
          <cell r="F97" t="str">
            <v>Monitor and replace as required</v>
          </cell>
          <cell r="G97" t="str">
            <v>CAP</v>
          </cell>
          <cell r="H97" t="str">
            <v>C</v>
          </cell>
          <cell r="J97" t="str">
            <v>Asset Managers</v>
          </cell>
          <cell r="K97" t="str">
            <v>Recurrent</v>
          </cell>
          <cell r="M97">
            <v>0</v>
          </cell>
          <cell r="N97">
            <v>0</v>
          </cell>
          <cell r="O97">
            <v>8</v>
          </cell>
          <cell r="P97">
            <v>2</v>
          </cell>
        </row>
        <row r="98">
          <cell r="B98">
            <v>53</v>
          </cell>
          <cell r="C98" t="str">
            <v>DC Systems</v>
          </cell>
          <cell r="D98" t="str">
            <v>Substation Battery chargers - 50V</v>
          </cell>
          <cell r="E98" t="str">
            <v>Replacement</v>
          </cell>
          <cell r="F98" t="str">
            <v>Monitor and replace as required</v>
          </cell>
          <cell r="G98" t="str">
            <v>CAP</v>
          </cell>
          <cell r="H98" t="str">
            <v>C</v>
          </cell>
          <cell r="I98">
            <v>1998</v>
          </cell>
          <cell r="J98" t="str">
            <v>Asset Managers</v>
          </cell>
          <cell r="K98" t="str">
            <v>Recurrent</v>
          </cell>
          <cell r="M98">
            <v>0</v>
          </cell>
          <cell r="N98">
            <v>0</v>
          </cell>
          <cell r="O98">
            <v>8</v>
          </cell>
          <cell r="P98">
            <v>2</v>
          </cell>
        </row>
        <row r="99">
          <cell r="B99">
            <v>54</v>
          </cell>
          <cell r="C99" t="str">
            <v>DC Systems</v>
          </cell>
          <cell r="D99" t="str">
            <v>Substation Battery chargers - 110V</v>
          </cell>
          <cell r="E99" t="str">
            <v>Replacement</v>
          </cell>
          <cell r="F99" t="str">
            <v>Monitor and replace as required</v>
          </cell>
          <cell r="G99" t="str">
            <v>CAP</v>
          </cell>
          <cell r="H99" t="str">
            <v>C</v>
          </cell>
          <cell r="I99">
            <v>1998</v>
          </cell>
          <cell r="J99" t="str">
            <v>Asset Managers</v>
          </cell>
          <cell r="K99" t="str">
            <v>Recurrent</v>
          </cell>
          <cell r="M99">
            <v>0</v>
          </cell>
          <cell r="N99">
            <v>0</v>
          </cell>
          <cell r="O99">
            <v>8</v>
          </cell>
          <cell r="P99">
            <v>2</v>
          </cell>
        </row>
        <row r="100">
          <cell r="B100">
            <v>55</v>
          </cell>
          <cell r="C100" t="str">
            <v>DC Systems</v>
          </cell>
          <cell r="D100" t="str">
            <v>Substation Battery chargers - 240V</v>
          </cell>
          <cell r="E100" t="str">
            <v>Replacement</v>
          </cell>
          <cell r="F100" t="str">
            <v>Monitor and replace as required</v>
          </cell>
          <cell r="G100" t="str">
            <v>CAP</v>
          </cell>
          <cell r="H100" t="str">
            <v>C</v>
          </cell>
          <cell r="J100" t="str">
            <v>Asset Managers</v>
          </cell>
          <cell r="K100" t="str">
            <v>Recurrent</v>
          </cell>
          <cell r="M100">
            <v>0</v>
          </cell>
          <cell r="N100">
            <v>0</v>
          </cell>
          <cell r="O100">
            <v>8</v>
          </cell>
          <cell r="P100">
            <v>2</v>
          </cell>
        </row>
        <row r="101">
          <cell r="B101">
            <v>56</v>
          </cell>
          <cell r="C101" t="str">
            <v>Disconnectors and Earth Switches</v>
          </cell>
          <cell r="D101" t="str">
            <v>220kV and above</v>
          </cell>
          <cell r="E101" t="str">
            <v>Replacement</v>
          </cell>
          <cell r="F101" t="str">
            <v>Monitor and replace as required</v>
          </cell>
          <cell r="G101" t="str">
            <v>CAP</v>
          </cell>
          <cell r="H101" t="str">
            <v>C</v>
          </cell>
          <cell r="I101">
            <v>1997</v>
          </cell>
          <cell r="J101" t="str">
            <v>Asset Managers</v>
          </cell>
          <cell r="K101" t="str">
            <v>Recurrent</v>
          </cell>
          <cell r="M101">
            <v>5</v>
          </cell>
          <cell r="N101">
            <v>0</v>
          </cell>
          <cell r="O101">
            <v>10</v>
          </cell>
          <cell r="P101">
            <v>5</v>
          </cell>
        </row>
        <row r="102">
          <cell r="B102">
            <v>57</v>
          </cell>
          <cell r="C102" t="str">
            <v>Disconnectors and Earth Switches</v>
          </cell>
          <cell r="D102" t="str">
            <v>132kV</v>
          </cell>
          <cell r="E102" t="str">
            <v>Replacement</v>
          </cell>
          <cell r="F102" t="str">
            <v>Monitor and replace as required</v>
          </cell>
          <cell r="G102" t="str">
            <v>CAP</v>
          </cell>
          <cell r="H102" t="str">
            <v>C</v>
          </cell>
          <cell r="I102">
            <v>1997</v>
          </cell>
          <cell r="J102" t="str">
            <v>Asset Managers</v>
          </cell>
          <cell r="K102" t="str">
            <v>Recurrent</v>
          </cell>
          <cell r="M102">
            <v>5</v>
          </cell>
          <cell r="N102">
            <v>0</v>
          </cell>
          <cell r="O102">
            <v>10</v>
          </cell>
          <cell r="P102">
            <v>5</v>
          </cell>
        </row>
        <row r="103">
          <cell r="B103">
            <v>58</v>
          </cell>
          <cell r="C103" t="str">
            <v>Disconnectors and Earth Switches</v>
          </cell>
          <cell r="D103" t="str">
            <v>66kV and below</v>
          </cell>
          <cell r="E103" t="str">
            <v>Replacement</v>
          </cell>
          <cell r="F103" t="str">
            <v>Monitor and replace as required</v>
          </cell>
          <cell r="G103" t="str">
            <v>CAP</v>
          </cell>
          <cell r="H103" t="str">
            <v>C</v>
          </cell>
          <cell r="I103">
            <v>1997</v>
          </cell>
          <cell r="J103" t="str">
            <v>Asset Managers</v>
          </cell>
          <cell r="K103" t="str">
            <v>Recurrent</v>
          </cell>
          <cell r="M103">
            <v>5</v>
          </cell>
          <cell r="N103">
            <v>0</v>
          </cell>
          <cell r="O103">
            <v>10</v>
          </cell>
          <cell r="P103">
            <v>5</v>
          </cell>
        </row>
        <row r="104">
          <cell r="B104">
            <v>59</v>
          </cell>
          <cell r="C104" t="str">
            <v>GIS</v>
          </cell>
          <cell r="D104" t="str">
            <v>Beaconsfield</v>
          </cell>
          <cell r="E104" t="str">
            <v>Other</v>
          </cell>
          <cell r="F104" t="str">
            <v>Review options beyond 2006</v>
          </cell>
          <cell r="G104" t="str">
            <v>Ops</v>
          </cell>
          <cell r="H104" t="str">
            <v>I</v>
          </cell>
          <cell r="I104">
            <v>2003</v>
          </cell>
          <cell r="J104" t="str">
            <v>M/AP</v>
          </cell>
          <cell r="K104">
            <v>38687</v>
          </cell>
          <cell r="M104">
            <v>0</v>
          </cell>
          <cell r="N104">
            <v>0</v>
          </cell>
          <cell r="O104">
            <v>8</v>
          </cell>
          <cell r="P104">
            <v>10</v>
          </cell>
        </row>
        <row r="105">
          <cell r="B105">
            <v>60</v>
          </cell>
          <cell r="C105" t="str">
            <v>GIS</v>
          </cell>
          <cell r="D105" t="str">
            <v>Beaconsfield</v>
          </cell>
          <cell r="E105" t="str">
            <v>Replacement</v>
          </cell>
          <cell r="F105" t="str">
            <v>Install conventional CB on No.1 Reactor</v>
          </cell>
          <cell r="G105" t="str">
            <v>CAP</v>
          </cell>
          <cell r="H105" t="str">
            <v>R</v>
          </cell>
          <cell r="I105">
            <v>2004</v>
          </cell>
          <cell r="J105" t="str">
            <v>AM/Central</v>
          </cell>
          <cell r="K105">
            <v>38504</v>
          </cell>
          <cell r="M105">
            <v>0</v>
          </cell>
          <cell r="N105">
            <v>2</v>
          </cell>
          <cell r="O105">
            <v>10</v>
          </cell>
          <cell r="P105">
            <v>10</v>
          </cell>
        </row>
        <row r="106">
          <cell r="B106">
            <v>61</v>
          </cell>
          <cell r="C106" t="str">
            <v>Environment</v>
          </cell>
          <cell r="D106" t="str">
            <v>PCB Disposal</v>
          </cell>
          <cell r="E106" t="str">
            <v>Replacement</v>
          </cell>
          <cell r="F106" t="str">
            <v>Remove all scheduled PCB contaminated from in-service equipment</v>
          </cell>
          <cell r="G106" t="str">
            <v>CAP</v>
          </cell>
          <cell r="H106" t="str">
            <v>R</v>
          </cell>
          <cell r="I106">
            <v>2003</v>
          </cell>
          <cell r="J106" t="str">
            <v>Asset Managers</v>
          </cell>
          <cell r="K106">
            <v>40179</v>
          </cell>
          <cell r="M106">
            <v>2</v>
          </cell>
          <cell r="N106">
            <v>10</v>
          </cell>
          <cell r="O106">
            <v>0</v>
          </cell>
          <cell r="P106">
            <v>8</v>
          </cell>
        </row>
        <row r="107">
          <cell r="B107">
            <v>62</v>
          </cell>
          <cell r="C107" t="str">
            <v>Surge Diverters</v>
          </cell>
          <cell r="D107" t="str">
            <v>Gapped Type (pre 1965) - 220kV and above</v>
          </cell>
          <cell r="E107" t="str">
            <v>Replacement</v>
          </cell>
          <cell r="F107" t="str">
            <v>Replace</v>
          </cell>
          <cell r="G107" t="str">
            <v>MOPS</v>
          </cell>
          <cell r="H107" t="str">
            <v>R</v>
          </cell>
          <cell r="I107">
            <v>2000</v>
          </cell>
          <cell r="J107" t="str">
            <v>Asset Managers</v>
          </cell>
          <cell r="K107" t="str">
            <v>June, 2005</v>
          </cell>
          <cell r="M107">
            <v>8</v>
          </cell>
          <cell r="N107">
            <v>0</v>
          </cell>
          <cell r="O107">
            <v>8</v>
          </cell>
          <cell r="P107">
            <v>0</v>
          </cell>
        </row>
        <row r="108">
          <cell r="B108">
            <v>63</v>
          </cell>
          <cell r="C108" t="str">
            <v>Surge Diverters</v>
          </cell>
          <cell r="D108" t="str">
            <v>Gapped Type (pre 1965) - 132kV</v>
          </cell>
          <cell r="E108" t="str">
            <v>Replacement</v>
          </cell>
          <cell r="F108" t="str">
            <v>Replace</v>
          </cell>
          <cell r="G108" t="str">
            <v>MOPS</v>
          </cell>
          <cell r="H108" t="str">
            <v>R</v>
          </cell>
          <cell r="I108">
            <v>2000</v>
          </cell>
          <cell r="J108" t="str">
            <v>Asset Managers</v>
          </cell>
          <cell r="K108" t="str">
            <v>June, 2005</v>
          </cell>
          <cell r="M108">
            <v>8</v>
          </cell>
          <cell r="N108">
            <v>0</v>
          </cell>
          <cell r="O108">
            <v>8</v>
          </cell>
          <cell r="P108">
            <v>0</v>
          </cell>
        </row>
        <row r="109">
          <cell r="B109">
            <v>64</v>
          </cell>
          <cell r="C109" t="str">
            <v>Surge Diverters</v>
          </cell>
          <cell r="D109" t="str">
            <v>Gapped Type (pre 1965) - 66kV</v>
          </cell>
          <cell r="E109" t="str">
            <v>Replacement</v>
          </cell>
          <cell r="F109" t="str">
            <v>Replace</v>
          </cell>
          <cell r="G109" t="str">
            <v>MOPS</v>
          </cell>
          <cell r="H109" t="str">
            <v>R</v>
          </cell>
          <cell r="I109">
            <v>2000</v>
          </cell>
          <cell r="J109" t="str">
            <v>Asset Managers</v>
          </cell>
          <cell r="K109" t="str">
            <v>June, 2005</v>
          </cell>
          <cell r="M109">
            <v>8</v>
          </cell>
          <cell r="N109">
            <v>0</v>
          </cell>
          <cell r="O109">
            <v>8</v>
          </cell>
          <cell r="P109">
            <v>0</v>
          </cell>
        </row>
        <row r="110">
          <cell r="B110">
            <v>65</v>
          </cell>
          <cell r="C110" t="str">
            <v>Surge Diverters</v>
          </cell>
          <cell r="D110" t="str">
            <v>Gapped Type (post 1965) - 220kV and above</v>
          </cell>
          <cell r="E110" t="str">
            <v>Replacement</v>
          </cell>
          <cell r="F110" t="str">
            <v>Replace</v>
          </cell>
          <cell r="G110" t="str">
            <v>MOPS</v>
          </cell>
          <cell r="H110" t="str">
            <v>R</v>
          </cell>
          <cell r="I110">
            <v>2002</v>
          </cell>
          <cell r="J110" t="str">
            <v>Asset Managers</v>
          </cell>
          <cell r="K110">
            <v>40330</v>
          </cell>
          <cell r="M110">
            <v>8</v>
          </cell>
          <cell r="N110">
            <v>0</v>
          </cell>
          <cell r="O110">
            <v>8</v>
          </cell>
          <cell r="P110">
            <v>0</v>
          </cell>
        </row>
        <row r="111">
          <cell r="B111">
            <v>66</v>
          </cell>
          <cell r="C111" t="str">
            <v>Surge Diverters</v>
          </cell>
          <cell r="D111" t="str">
            <v>Gapped Type (post 1965) - 132kV</v>
          </cell>
          <cell r="E111" t="str">
            <v>Replacement</v>
          </cell>
          <cell r="F111" t="str">
            <v>Replace</v>
          </cell>
          <cell r="G111" t="str">
            <v>MOPS</v>
          </cell>
          <cell r="H111" t="str">
            <v>R</v>
          </cell>
          <cell r="I111">
            <v>2002</v>
          </cell>
          <cell r="J111" t="str">
            <v>Asset Managers</v>
          </cell>
          <cell r="K111">
            <v>40330</v>
          </cell>
          <cell r="M111">
            <v>8</v>
          </cell>
          <cell r="N111">
            <v>0</v>
          </cell>
          <cell r="O111">
            <v>8</v>
          </cell>
          <cell r="P111">
            <v>0</v>
          </cell>
        </row>
        <row r="112">
          <cell r="B112">
            <v>67</v>
          </cell>
          <cell r="C112" t="str">
            <v>Surge Diverters</v>
          </cell>
          <cell r="D112" t="str">
            <v>Gapped Type (post 1965) - 66kV and below</v>
          </cell>
          <cell r="E112" t="str">
            <v>Replacement</v>
          </cell>
          <cell r="F112" t="str">
            <v>Replace</v>
          </cell>
          <cell r="G112" t="str">
            <v>MOPS</v>
          </cell>
          <cell r="H112" t="str">
            <v>R</v>
          </cell>
          <cell r="I112">
            <v>2002</v>
          </cell>
          <cell r="J112" t="str">
            <v>Asset Managers</v>
          </cell>
          <cell r="K112">
            <v>40330</v>
          </cell>
          <cell r="M112">
            <v>8</v>
          </cell>
          <cell r="N112">
            <v>0</v>
          </cell>
          <cell r="O112">
            <v>8</v>
          </cell>
          <cell r="P112">
            <v>0</v>
          </cell>
        </row>
        <row r="113">
          <cell r="B113">
            <v>68</v>
          </cell>
          <cell r="C113" t="str">
            <v>Reactive Plant</v>
          </cell>
          <cell r="D113" t="str">
            <v>Capacitor</v>
          </cell>
          <cell r="E113" t="str">
            <v>Replacement</v>
          </cell>
          <cell r="F113" t="str">
            <v>Monitor and replace as required</v>
          </cell>
          <cell r="G113" t="str">
            <v>CAP</v>
          </cell>
          <cell r="H113" t="str">
            <v>C</v>
          </cell>
          <cell r="I113">
            <v>2000</v>
          </cell>
          <cell r="J113" t="str">
            <v>Asset Managers</v>
          </cell>
          <cell r="K113" t="str">
            <v>Recurrent</v>
          </cell>
          <cell r="M113">
            <v>2</v>
          </cell>
          <cell r="N113">
            <v>2</v>
          </cell>
          <cell r="O113">
            <v>8</v>
          </cell>
          <cell r="P113">
            <v>10</v>
          </cell>
        </row>
        <row r="114">
          <cell r="B114">
            <v>69.099999999999994</v>
          </cell>
          <cell r="C114" t="str">
            <v>Buildings</v>
          </cell>
          <cell r="D114" t="str">
            <v>Pre- 1975 Buildings</v>
          </cell>
          <cell r="E114" t="str">
            <v>Other</v>
          </cell>
          <cell r="F114" t="str">
            <v>Formal building inspection to be carried out since 1990</v>
          </cell>
          <cell r="G114" t="str">
            <v>Ops</v>
          </cell>
          <cell r="H114" t="str">
            <v>I</v>
          </cell>
          <cell r="I114">
            <v>1998</v>
          </cell>
          <cell r="J114" t="str">
            <v>Asset Managers</v>
          </cell>
          <cell r="K114">
            <v>38322</v>
          </cell>
        </row>
        <row r="115">
          <cell r="B115">
            <v>69.2</v>
          </cell>
          <cell r="C115" t="str">
            <v>Buildings</v>
          </cell>
          <cell r="D115" t="str">
            <v>Building Defects</v>
          </cell>
          <cell r="E115" t="str">
            <v>Other</v>
          </cell>
          <cell r="F115" t="str">
            <v>Regional Business plans to make provision for maintenance</v>
          </cell>
          <cell r="G115" t="str">
            <v>MOPS</v>
          </cell>
          <cell r="H115" t="str">
            <v>c</v>
          </cell>
          <cell r="I115">
            <v>1998</v>
          </cell>
          <cell r="J115" t="str">
            <v>Asset Managers</v>
          </cell>
          <cell r="K115" t="str">
            <v>Recurrent</v>
          </cell>
          <cell r="M115">
            <v>5</v>
          </cell>
          <cell r="N115">
            <v>2</v>
          </cell>
          <cell r="O115">
            <v>0</v>
          </cell>
          <cell r="P115">
            <v>2</v>
          </cell>
        </row>
        <row r="116">
          <cell r="B116">
            <v>69.3</v>
          </cell>
          <cell r="C116" t="str">
            <v>Buildings</v>
          </cell>
          <cell r="D116" t="str">
            <v>Building Improvements</v>
          </cell>
          <cell r="E116" t="str">
            <v>Other</v>
          </cell>
          <cell r="F116" t="str">
            <v>Regional Buisness plans to make provision for building improvements</v>
          </cell>
          <cell r="G116" t="str">
            <v>CAP</v>
          </cell>
          <cell r="H116" t="str">
            <v>c</v>
          </cell>
          <cell r="I116">
            <v>2004</v>
          </cell>
          <cell r="J116" t="str">
            <v>Asset Managers</v>
          </cell>
          <cell r="K116" t="str">
            <v>recurrent</v>
          </cell>
        </row>
        <row r="117">
          <cell r="B117">
            <v>70.099999999999994</v>
          </cell>
          <cell r="C117" t="str">
            <v>Buildings</v>
          </cell>
          <cell r="D117" t="str">
            <v>Energy Efficiency (220kV sites and above)</v>
          </cell>
          <cell r="E117" t="str">
            <v>Other</v>
          </cell>
          <cell r="F117" t="str">
            <v>Carry out energy audit and implement approved recommendations</v>
          </cell>
          <cell r="G117" t="str">
            <v>Ops</v>
          </cell>
          <cell r="H117" t="str">
            <v>I,A</v>
          </cell>
          <cell r="I117">
            <v>2003</v>
          </cell>
          <cell r="J117" t="str">
            <v>Asset Managers</v>
          </cell>
          <cell r="K117" t="str">
            <v>December, 2003, June 2004</v>
          </cell>
          <cell r="L117" t="str">
            <v>Split</v>
          </cell>
        </row>
        <row r="118">
          <cell r="B118">
            <v>70.2</v>
          </cell>
          <cell r="C118" t="str">
            <v>Buildings</v>
          </cell>
          <cell r="D118" t="str">
            <v>Energy Efficiency (sites 132kV and below)</v>
          </cell>
          <cell r="E118" t="str">
            <v>Other</v>
          </cell>
          <cell r="F118" t="str">
            <v>Carry out energy audit and implement approved recommendations</v>
          </cell>
          <cell r="G118" t="str">
            <v>Ops</v>
          </cell>
          <cell r="H118" t="str">
            <v>I,A</v>
          </cell>
          <cell r="I118">
            <v>2003</v>
          </cell>
          <cell r="J118" t="str">
            <v>Asset Managers</v>
          </cell>
          <cell r="K118" t="str">
            <v>June, 2004, December 2004</v>
          </cell>
          <cell r="L118" t="str">
            <v>Split</v>
          </cell>
          <cell r="M118" t="str">
            <v>Assess indivually</v>
          </cell>
        </row>
        <row r="119">
          <cell r="B119">
            <v>71.099999999999994</v>
          </cell>
          <cell r="C119" t="str">
            <v>Fire</v>
          </cell>
          <cell r="D119" t="str">
            <v>Fire Detection and Protection Systems</v>
          </cell>
          <cell r="E119" t="str">
            <v>Other</v>
          </cell>
          <cell r="F119" t="str">
            <v>Regional Business plans to make provision for any installation or replacement to fire detection and protection systems in accordance with the Fire Protection Policies and procedures manual</v>
          </cell>
          <cell r="G119" t="str">
            <v>MOPS</v>
          </cell>
          <cell r="H119" t="str">
            <v>C</v>
          </cell>
          <cell r="I119">
            <v>1998</v>
          </cell>
          <cell r="J119" t="str">
            <v>Asset Managers</v>
          </cell>
          <cell r="K119" t="str">
            <v>Recurrent</v>
          </cell>
          <cell r="M119" t="str">
            <v>Assess indivually</v>
          </cell>
        </row>
        <row r="120">
          <cell r="B120">
            <v>71.2</v>
          </cell>
          <cell r="C120" t="str">
            <v>Fire</v>
          </cell>
          <cell r="D120" t="str">
            <v>Fire Detection and Protection Systems</v>
          </cell>
          <cell r="E120" t="str">
            <v>Upgrade</v>
          </cell>
          <cell r="F120" t="str">
            <v>Install VESDA Systems</v>
          </cell>
          <cell r="G120" t="str">
            <v>CAP</v>
          </cell>
          <cell r="H120" t="str">
            <v>R</v>
          </cell>
        </row>
        <row r="121">
          <cell r="B121">
            <v>72.099999999999994</v>
          </cell>
          <cell r="C121" t="str">
            <v>Fire</v>
          </cell>
          <cell r="D121" t="str">
            <v>Automatic Fire Protection Schemes for Power transformers</v>
          </cell>
          <cell r="E121" t="str">
            <v>Other</v>
          </cell>
          <cell r="F121" t="str">
            <v>Regional Business plans to make provision for any installation or replacement to fire detection and protection systems in accordance with the Fire Protection Policies and procedures manual</v>
          </cell>
          <cell r="G121" t="str">
            <v>MOPS</v>
          </cell>
          <cell r="H121" t="str">
            <v>C</v>
          </cell>
          <cell r="I121">
            <v>1998</v>
          </cell>
          <cell r="J121" t="str">
            <v>Asset Managers</v>
          </cell>
          <cell r="K121">
            <v>38504</v>
          </cell>
          <cell r="M121" t="str">
            <v>Assess indivually</v>
          </cell>
        </row>
        <row r="122">
          <cell r="B122">
            <v>72.2</v>
          </cell>
          <cell r="C122" t="str">
            <v>Fire</v>
          </cell>
          <cell r="D122" t="str">
            <v>Automatic Fire Protection Schemes for Power transformers</v>
          </cell>
          <cell r="E122" t="str">
            <v>Other</v>
          </cell>
          <cell r="F122" t="str">
            <v>Decommission deluge systems not required as and when maintenance costs become significant.</v>
          </cell>
          <cell r="G122" t="str">
            <v>Ops</v>
          </cell>
          <cell r="H122" t="str">
            <v>C</v>
          </cell>
          <cell r="I122">
            <v>1998</v>
          </cell>
          <cell r="J122" t="str">
            <v>Asset Managers</v>
          </cell>
          <cell r="K122">
            <v>38504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73</v>
          </cell>
          <cell r="C123" t="str">
            <v>Other Equipment</v>
          </cell>
          <cell r="D123" t="str">
            <v>General</v>
          </cell>
          <cell r="E123" t="str">
            <v>Other</v>
          </cell>
          <cell r="F123" t="str">
            <v>Monitor and replace as required</v>
          </cell>
          <cell r="G123" t="str">
            <v>MOPS</v>
          </cell>
          <cell r="H123" t="str">
            <v>C</v>
          </cell>
          <cell r="I123">
            <v>1998</v>
          </cell>
          <cell r="J123" t="str">
            <v>Asset Managers</v>
          </cell>
          <cell r="K123" t="str">
            <v>recurrent</v>
          </cell>
          <cell r="M123" t="str">
            <v>Assess indivually</v>
          </cell>
        </row>
        <row r="124">
          <cell r="B124">
            <v>74</v>
          </cell>
          <cell r="C124" t="str">
            <v>Environment</v>
          </cell>
          <cell r="D124" t="str">
            <v>Transformer Bunds</v>
          </cell>
          <cell r="E124" t="str">
            <v>Other</v>
          </cell>
          <cell r="F124" t="str">
            <v>Inspect and reseal all bunds where sealing is not satisfactory</v>
          </cell>
          <cell r="G124" t="str">
            <v>MOPS</v>
          </cell>
          <cell r="H124" t="str">
            <v>C</v>
          </cell>
          <cell r="I124">
            <v>2004</v>
          </cell>
          <cell r="J124" t="str">
            <v>Asset Managers</v>
          </cell>
          <cell r="K124">
            <v>38869</v>
          </cell>
          <cell r="M124">
            <v>0</v>
          </cell>
          <cell r="N124">
            <v>10</v>
          </cell>
          <cell r="O124">
            <v>0</v>
          </cell>
          <cell r="P124">
            <v>10</v>
          </cell>
        </row>
        <row r="125">
          <cell r="B125">
            <v>75</v>
          </cell>
          <cell r="C125" t="str">
            <v>Circuit Breakers</v>
          </cell>
          <cell r="D125" t="str">
            <v>POW Circuit Breakers</v>
          </cell>
          <cell r="E125" t="str">
            <v>Replacement</v>
          </cell>
          <cell r="F125" t="str">
            <v>Install Point on Wave CBs</v>
          </cell>
          <cell r="G125" t="str">
            <v>CAP</v>
          </cell>
          <cell r="H125" t="str">
            <v>A</v>
          </cell>
          <cell r="I125">
            <v>1998</v>
          </cell>
          <cell r="J125" t="str">
            <v>Asset Managers</v>
          </cell>
          <cell r="K125" t="str">
            <v>June , 2005</v>
          </cell>
          <cell r="M125">
            <v>0</v>
          </cell>
          <cell r="N125">
            <v>0</v>
          </cell>
          <cell r="O125">
            <v>8</v>
          </cell>
          <cell r="P125">
            <v>10</v>
          </cell>
        </row>
        <row r="126">
          <cell r="B126">
            <v>76</v>
          </cell>
          <cell r="C126" t="str">
            <v>Reactive Plant</v>
          </cell>
          <cell r="D126" t="str">
            <v>Sydney South Syn Cons</v>
          </cell>
          <cell r="E126" t="str">
            <v>Other</v>
          </cell>
          <cell r="F126" t="str">
            <v>Retire on commissioning of Sydney South SVC</v>
          </cell>
          <cell r="G126" t="str">
            <v>Ops</v>
          </cell>
          <cell r="H126" t="str">
            <v>C</v>
          </cell>
          <cell r="I126">
            <v>1998</v>
          </cell>
          <cell r="J126" t="str">
            <v>Asset Managers</v>
          </cell>
          <cell r="K126" t="str">
            <v>within 12 months of SYW SVC</v>
          </cell>
          <cell r="M126">
            <v>5</v>
          </cell>
          <cell r="N126">
            <v>2</v>
          </cell>
          <cell r="O126">
            <v>10</v>
          </cell>
          <cell r="P126">
            <v>10</v>
          </cell>
        </row>
        <row r="127">
          <cell r="B127">
            <v>77</v>
          </cell>
          <cell r="C127" t="str">
            <v>Shunt Capacitor Banks</v>
          </cell>
          <cell r="D127" t="str">
            <v>Concrete Pads</v>
          </cell>
          <cell r="E127" t="str">
            <v>Other</v>
          </cell>
          <cell r="F127" t="str">
            <v xml:space="preserve">Identify Capacitor banks with excessive weed growth </v>
          </cell>
          <cell r="G127" t="str">
            <v>Ops</v>
          </cell>
          <cell r="H127" t="str">
            <v>I</v>
          </cell>
          <cell r="I127">
            <v>2001</v>
          </cell>
          <cell r="J127" t="str">
            <v>Asset Managers</v>
          </cell>
          <cell r="K127">
            <v>38504</v>
          </cell>
          <cell r="M127">
            <v>2</v>
          </cell>
          <cell r="N127">
            <v>2</v>
          </cell>
          <cell r="O127">
            <v>8</v>
          </cell>
          <cell r="P127">
            <v>5</v>
          </cell>
        </row>
        <row r="128">
          <cell r="B128">
            <v>77.099999999999994</v>
          </cell>
          <cell r="C128" t="str">
            <v>Shunt Capacitor Banks</v>
          </cell>
          <cell r="D128" t="str">
            <v>Concrete Pads</v>
          </cell>
          <cell r="E128" t="str">
            <v>Replacement</v>
          </cell>
          <cell r="F128" t="str">
            <v>Re-surface capacitor banks as required</v>
          </cell>
          <cell r="G128" t="str">
            <v>MOPS</v>
          </cell>
          <cell r="H128" t="str">
            <v>C</v>
          </cell>
          <cell r="I128">
            <v>2001</v>
          </cell>
          <cell r="J128" t="str">
            <v>Asset Managers</v>
          </cell>
          <cell r="K128">
            <v>39965</v>
          </cell>
          <cell r="M128">
            <v>2</v>
          </cell>
          <cell r="N128">
            <v>2</v>
          </cell>
          <cell r="O128">
            <v>8</v>
          </cell>
          <cell r="P128">
            <v>8</v>
          </cell>
        </row>
        <row r="129">
          <cell r="B129">
            <v>78</v>
          </cell>
          <cell r="C129" t="str">
            <v>Condition Monitoring</v>
          </cell>
          <cell r="D129" t="str">
            <v>Dissolved Gas in Oil</v>
          </cell>
          <cell r="E129" t="str">
            <v>Other</v>
          </cell>
          <cell r="F129" t="str">
            <v>Install DGA monitors on transformers nominated in the Condition Monitoring Working Group Report (Recommendation 5.)</v>
          </cell>
          <cell r="G129" t="str">
            <v>CAP</v>
          </cell>
          <cell r="H129" t="str">
            <v>A</v>
          </cell>
          <cell r="I129">
            <v>2003</v>
          </cell>
          <cell r="J129" t="str">
            <v>Asset Managers</v>
          </cell>
          <cell r="K129">
            <v>38504</v>
          </cell>
          <cell r="L129" t="str">
            <v>List in Doc, - 3 categories</v>
          </cell>
          <cell r="M129">
            <v>0</v>
          </cell>
          <cell r="N129">
            <v>0</v>
          </cell>
          <cell r="O129">
            <v>10</v>
          </cell>
          <cell r="P129">
            <v>10</v>
          </cell>
        </row>
        <row r="130">
          <cell r="B130">
            <v>79</v>
          </cell>
          <cell r="C130" t="str">
            <v>Condition Monitoring</v>
          </cell>
          <cell r="D130" t="str">
            <v>Dissolved Gas in Oil</v>
          </cell>
          <cell r="E130" t="str">
            <v>Other</v>
          </cell>
          <cell r="F130" t="str">
            <v>Upgrade  to Calisto type</v>
          </cell>
          <cell r="G130" t="str">
            <v>CAP</v>
          </cell>
          <cell r="I130">
            <v>2003</v>
          </cell>
          <cell r="J130" t="str">
            <v>Asset Managers</v>
          </cell>
          <cell r="K130">
            <v>38504</v>
          </cell>
          <cell r="M130">
            <v>0</v>
          </cell>
          <cell r="N130">
            <v>0</v>
          </cell>
          <cell r="O130">
            <v>10</v>
          </cell>
          <cell r="P130">
            <v>10</v>
          </cell>
        </row>
        <row r="131">
          <cell r="B131">
            <v>80</v>
          </cell>
          <cell r="C131" t="str">
            <v>Condition Monitoring</v>
          </cell>
          <cell r="D131" t="str">
            <v>Dissolved Gas in Oil</v>
          </cell>
          <cell r="E131" t="str">
            <v>Other</v>
          </cell>
          <cell r="F131" t="str">
            <v>Move to Oil circulation path</v>
          </cell>
          <cell r="G131" t="str">
            <v>MOPS</v>
          </cell>
          <cell r="I131">
            <v>2003</v>
          </cell>
          <cell r="J131" t="str">
            <v>Asset Managers</v>
          </cell>
          <cell r="K131">
            <v>38869</v>
          </cell>
          <cell r="M131">
            <v>0</v>
          </cell>
          <cell r="N131">
            <v>0</v>
          </cell>
          <cell r="O131">
            <v>10</v>
          </cell>
          <cell r="P131">
            <v>10</v>
          </cell>
        </row>
        <row r="132">
          <cell r="B132">
            <v>81</v>
          </cell>
          <cell r="C132" t="str">
            <v>Condition Monitoring</v>
          </cell>
          <cell r="D132" t="str">
            <v>Moisture in Oil</v>
          </cell>
          <cell r="E132" t="str">
            <v>Other</v>
          </cell>
          <cell r="F132" t="str">
            <v>Install online moisture monitors to  transformers nominated in the Condition Monitoring working group Report (Recommendation 10)</v>
          </cell>
          <cell r="G132" t="str">
            <v>CAP</v>
          </cell>
          <cell r="H132" t="str">
            <v>R</v>
          </cell>
          <cell r="I132">
            <v>2003</v>
          </cell>
          <cell r="J132" t="str">
            <v>Asset Managers</v>
          </cell>
          <cell r="K132">
            <v>38504</v>
          </cell>
          <cell r="M132">
            <v>0</v>
          </cell>
          <cell r="N132">
            <v>0</v>
          </cell>
          <cell r="O132">
            <v>10</v>
          </cell>
          <cell r="P132">
            <v>10</v>
          </cell>
        </row>
        <row r="133">
          <cell r="B133">
            <v>82.1</v>
          </cell>
          <cell r="C133" t="str">
            <v>Condition Monitoring</v>
          </cell>
          <cell r="D133" t="str">
            <v>Tapchanger Monitors</v>
          </cell>
          <cell r="E133" t="str">
            <v>Other</v>
          </cell>
          <cell r="F133" t="str">
            <v>Install tapchanger monitors to specific Reinhausen Tapchangers nominated in the Condition Monitoring Working Group Report (Recommendation 13)</v>
          </cell>
          <cell r="G133" t="str">
            <v>CAP</v>
          </cell>
          <cell r="H133" t="str">
            <v>R</v>
          </cell>
          <cell r="I133">
            <v>2003</v>
          </cell>
          <cell r="J133" t="str">
            <v>Asset Managers</v>
          </cell>
          <cell r="K133">
            <v>39234</v>
          </cell>
          <cell r="M133">
            <v>2</v>
          </cell>
          <cell r="N133">
            <v>2</v>
          </cell>
          <cell r="O133">
            <v>10</v>
          </cell>
          <cell r="P133">
            <v>8</v>
          </cell>
        </row>
        <row r="134">
          <cell r="B134">
            <v>82.2</v>
          </cell>
          <cell r="C134" t="str">
            <v>Condition Monitoring</v>
          </cell>
          <cell r="D134" t="str">
            <v>Tapchanger Monitors</v>
          </cell>
          <cell r="E134" t="str">
            <v>Other</v>
          </cell>
          <cell r="F134" t="str">
            <v>Review effectiveness of existing tapchanger monitors and consider further installation of tapchanger monitors on transformers identified in the Condition Working Group Report (Recommendation 13)</v>
          </cell>
          <cell r="G134" t="str">
            <v>Ops</v>
          </cell>
          <cell r="H134" t="str">
            <v>I</v>
          </cell>
          <cell r="I134">
            <v>2003</v>
          </cell>
          <cell r="J134" t="str">
            <v>SSE</v>
          </cell>
          <cell r="K134">
            <v>38322</v>
          </cell>
          <cell r="M134">
            <v>2</v>
          </cell>
          <cell r="N134">
            <v>2</v>
          </cell>
          <cell r="O134">
            <v>10</v>
          </cell>
          <cell r="P134">
            <v>8</v>
          </cell>
        </row>
        <row r="135">
          <cell r="B135">
            <v>82.3</v>
          </cell>
          <cell r="C135" t="str">
            <v>Condition Monitoring</v>
          </cell>
          <cell r="D135" t="str">
            <v>Tapchanger Monitors</v>
          </cell>
          <cell r="E135" t="str">
            <v>Other</v>
          </cell>
          <cell r="F135" t="str">
            <v>Install Reinhausen Tapchanger Monitors to transformers identified above</v>
          </cell>
          <cell r="G135" t="str">
            <v>CAP</v>
          </cell>
          <cell r="H135" t="str">
            <v>C</v>
          </cell>
          <cell r="I135">
            <v>2003</v>
          </cell>
          <cell r="J135" t="str">
            <v>Asset Managers</v>
          </cell>
          <cell r="K135">
            <v>39965</v>
          </cell>
          <cell r="M135">
            <v>2</v>
          </cell>
          <cell r="N135">
            <v>2</v>
          </cell>
          <cell r="O135">
            <v>10</v>
          </cell>
          <cell r="P135">
            <v>8</v>
          </cell>
        </row>
        <row r="136">
          <cell r="B136">
            <v>83</v>
          </cell>
          <cell r="C136" t="str">
            <v>Condition Monitoring</v>
          </cell>
          <cell r="D136" t="str">
            <v>CT  DDF Monitors</v>
          </cell>
          <cell r="E136" t="str">
            <v>Other</v>
          </cell>
          <cell r="F136" t="str">
            <v>Resolve Reliability Concerns for Powerlink DDF monitoring system</v>
          </cell>
          <cell r="G136" t="str">
            <v>Ops</v>
          </cell>
          <cell r="H136" t="str">
            <v>I</v>
          </cell>
          <cell r="I136">
            <v>2003</v>
          </cell>
          <cell r="J136" t="str">
            <v>AM/Northern</v>
          </cell>
          <cell r="K136">
            <v>38504</v>
          </cell>
          <cell r="L136" t="str">
            <v>No date</v>
          </cell>
          <cell r="M136">
            <v>0</v>
          </cell>
          <cell r="N136">
            <v>0</v>
          </cell>
          <cell r="O136">
            <v>10</v>
          </cell>
          <cell r="P136">
            <v>10</v>
          </cell>
        </row>
        <row r="137">
          <cell r="B137">
            <v>84.1</v>
          </cell>
          <cell r="C137" t="str">
            <v>Condition Monitoring</v>
          </cell>
          <cell r="D137" t="str">
            <v>CT  DDF Monitors</v>
          </cell>
          <cell r="E137" t="str">
            <v>Other</v>
          </cell>
          <cell r="F137" t="str">
            <v>Purchase, install AVO SOS system</v>
          </cell>
          <cell r="G137" t="str">
            <v>CAP</v>
          </cell>
          <cell r="H137" t="str">
            <v>I</v>
          </cell>
          <cell r="I137">
            <v>2003</v>
          </cell>
          <cell r="J137" t="str">
            <v>AM/Central</v>
          </cell>
          <cell r="K137">
            <v>38139</v>
          </cell>
          <cell r="M137">
            <v>0</v>
          </cell>
          <cell r="N137">
            <v>0</v>
          </cell>
          <cell r="O137">
            <v>10</v>
          </cell>
          <cell r="P137">
            <v>10</v>
          </cell>
        </row>
        <row r="138">
          <cell r="B138">
            <v>84.2</v>
          </cell>
          <cell r="C138" t="str">
            <v>Condition Monitoring</v>
          </cell>
          <cell r="D138" t="str">
            <v>CT  DDF Monitors</v>
          </cell>
          <cell r="E138" t="str">
            <v>Other</v>
          </cell>
          <cell r="F138" t="str">
            <v>Evaluate performance of AVO SOS system</v>
          </cell>
          <cell r="G138" t="str">
            <v>Ops</v>
          </cell>
          <cell r="H138" t="str">
            <v>I</v>
          </cell>
          <cell r="I138">
            <v>2003</v>
          </cell>
          <cell r="J138" t="str">
            <v>AM/Central</v>
          </cell>
          <cell r="K138">
            <v>38687</v>
          </cell>
          <cell r="M138">
            <v>0</v>
          </cell>
          <cell r="N138">
            <v>0</v>
          </cell>
          <cell r="O138">
            <v>10</v>
          </cell>
          <cell r="P138">
            <v>10</v>
          </cell>
        </row>
        <row r="139">
          <cell r="B139">
            <v>85.1</v>
          </cell>
          <cell r="C139" t="str">
            <v>Condition Monitoring</v>
          </cell>
          <cell r="D139" t="str">
            <v>CT  DDF Monitors</v>
          </cell>
          <cell r="E139" t="str">
            <v>Other</v>
          </cell>
          <cell r="F139" t="str">
            <v>Purchase and install Connel Wagner Intellinode system</v>
          </cell>
          <cell r="G139" t="str">
            <v>CAP</v>
          </cell>
          <cell r="H139" t="str">
            <v>I</v>
          </cell>
          <cell r="I139">
            <v>2003</v>
          </cell>
          <cell r="J139" t="str">
            <v>AM/Northern</v>
          </cell>
          <cell r="K139" t="str">
            <v>When System is in production</v>
          </cell>
          <cell r="L139" t="str">
            <v>No Date</v>
          </cell>
          <cell r="M139">
            <v>0</v>
          </cell>
          <cell r="N139">
            <v>0</v>
          </cell>
          <cell r="O139">
            <v>10</v>
          </cell>
          <cell r="P139">
            <v>10</v>
          </cell>
        </row>
        <row r="140">
          <cell r="B140">
            <v>85.2</v>
          </cell>
          <cell r="C140" t="str">
            <v>Condition Monitoring</v>
          </cell>
          <cell r="D140" t="str">
            <v>CT  DDF Monitors</v>
          </cell>
          <cell r="E140" t="str">
            <v>Other</v>
          </cell>
          <cell r="F140" t="str">
            <v>Evaluate performance of Connel Wagner Intellinode system</v>
          </cell>
          <cell r="G140" t="str">
            <v>Ops</v>
          </cell>
          <cell r="H140" t="str">
            <v>I</v>
          </cell>
          <cell r="I140">
            <v>2003</v>
          </cell>
          <cell r="J140" t="str">
            <v>AM/Northern</v>
          </cell>
          <cell r="K140" t="str">
            <v>TBA</v>
          </cell>
          <cell r="L140" t="str">
            <v>No Date</v>
          </cell>
          <cell r="M140">
            <v>0</v>
          </cell>
          <cell r="N140">
            <v>0</v>
          </cell>
          <cell r="O140">
            <v>10</v>
          </cell>
          <cell r="P140">
            <v>10</v>
          </cell>
        </row>
        <row r="141">
          <cell r="B141">
            <v>86.1</v>
          </cell>
          <cell r="C141" t="str">
            <v>Condition Monitoring</v>
          </cell>
          <cell r="D141" t="str">
            <v>Bushing DDF Monitors</v>
          </cell>
          <cell r="E141" t="str">
            <v>Other</v>
          </cell>
          <cell r="F141" t="str">
            <v>Install bushing monitor on system critical transformers with no system spares - Lismore</v>
          </cell>
          <cell r="G141" t="str">
            <v>CAP</v>
          </cell>
          <cell r="H141" t="str">
            <v>A</v>
          </cell>
          <cell r="I141">
            <v>2003</v>
          </cell>
          <cell r="J141" t="str">
            <v>AM/Northern</v>
          </cell>
          <cell r="K141">
            <v>38869</v>
          </cell>
          <cell r="L141" t="str">
            <v>No Date</v>
          </cell>
          <cell r="M141">
            <v>0</v>
          </cell>
          <cell r="N141">
            <v>0</v>
          </cell>
          <cell r="O141">
            <v>10</v>
          </cell>
          <cell r="P141">
            <v>10</v>
          </cell>
        </row>
        <row r="142">
          <cell r="B142">
            <v>86.2</v>
          </cell>
          <cell r="C142" t="str">
            <v>Condition Monitoring</v>
          </cell>
          <cell r="D142" t="str">
            <v>Portable Tx On line Monitor</v>
          </cell>
          <cell r="E142" t="str">
            <v>Other</v>
          </cell>
          <cell r="F142" t="str">
            <v>Establish portable on-line monitoring unit for short-term monitoring or nursing of transformers</v>
          </cell>
          <cell r="G142" t="str">
            <v>CAP</v>
          </cell>
          <cell r="H142" t="str">
            <v>A</v>
          </cell>
          <cell r="I142">
            <v>2003</v>
          </cell>
          <cell r="J142" t="str">
            <v>SSE</v>
          </cell>
          <cell r="K142">
            <v>38322</v>
          </cell>
          <cell r="M142">
            <v>0</v>
          </cell>
          <cell r="N142">
            <v>0</v>
          </cell>
          <cell r="O142">
            <v>10</v>
          </cell>
          <cell r="P142">
            <v>10</v>
          </cell>
        </row>
        <row r="143">
          <cell r="B143">
            <v>88</v>
          </cell>
          <cell r="C143" t="str">
            <v>Circuit Breakers</v>
          </cell>
          <cell r="D143" t="str">
            <v>Circuit Breakers Testing</v>
          </cell>
          <cell r="E143" t="str">
            <v>Other</v>
          </cell>
          <cell r="F143" t="str">
            <v>Investigate and Report on circuit breaker test procedures and methods by December 2004</v>
          </cell>
          <cell r="G143" t="str">
            <v>Ops</v>
          </cell>
          <cell r="H143" t="str">
            <v>I</v>
          </cell>
          <cell r="I143">
            <v>2003</v>
          </cell>
          <cell r="J143" t="str">
            <v>SSE</v>
          </cell>
          <cell r="K143">
            <v>38322</v>
          </cell>
          <cell r="M143">
            <v>0</v>
          </cell>
          <cell r="N143">
            <v>0</v>
          </cell>
          <cell r="O143">
            <v>10</v>
          </cell>
          <cell r="P143">
            <v>10</v>
          </cell>
        </row>
        <row r="144">
          <cell r="B144">
            <v>89</v>
          </cell>
          <cell r="C144" t="str">
            <v>Spare Equipment</v>
          </cell>
          <cell r="D144" t="str">
            <v>Spare Equipment</v>
          </cell>
          <cell r="E144" t="str">
            <v>Other</v>
          </cell>
          <cell r="F144" t="str">
            <v>Develop and issue general policy for the management of spare plant and parts to be held for substations</v>
          </cell>
          <cell r="G144" t="str">
            <v>Ops</v>
          </cell>
          <cell r="H144" t="str">
            <v>I</v>
          </cell>
          <cell r="I144">
            <v>2004</v>
          </cell>
          <cell r="J144" t="str">
            <v>SSE</v>
          </cell>
          <cell r="K144">
            <v>38504</v>
          </cell>
          <cell r="M144">
            <v>0</v>
          </cell>
          <cell r="N144">
            <v>0</v>
          </cell>
          <cell r="O144">
            <v>8</v>
          </cell>
          <cell r="P144">
            <v>0</v>
          </cell>
        </row>
        <row r="145">
          <cell r="B145">
            <v>90</v>
          </cell>
          <cell r="C145" t="str">
            <v>Instrument Transformers</v>
          </cell>
          <cell r="D145" t="str">
            <v xml:space="preserve">Other Condition </v>
          </cell>
          <cell r="E145" t="str">
            <v>Other</v>
          </cell>
          <cell r="F145" t="str">
            <v>Replace</v>
          </cell>
          <cell r="G145" t="str">
            <v>CAP</v>
          </cell>
          <cell r="H145" t="str">
            <v>C</v>
          </cell>
          <cell r="J145" t="str">
            <v>Asset Managers</v>
          </cell>
          <cell r="K145" t="str">
            <v>Recurrent</v>
          </cell>
          <cell r="M145" t="str">
            <v>Assess</v>
          </cell>
        </row>
        <row r="146">
          <cell r="B146">
            <v>91</v>
          </cell>
          <cell r="C146" t="str">
            <v>Instrument Transformers</v>
          </cell>
          <cell r="D146" t="str">
            <v>Ducon CTs and CVTs</v>
          </cell>
          <cell r="E146" t="str">
            <v>Other</v>
          </cell>
          <cell r="F146" t="str">
            <v>Replace</v>
          </cell>
          <cell r="G146" t="str">
            <v>CAP</v>
          </cell>
          <cell r="H146" t="str">
            <v>C</v>
          </cell>
          <cell r="J146" t="str">
            <v>Asset Managers</v>
          </cell>
          <cell r="K146" t="str">
            <v>Recurrent</v>
          </cell>
        </row>
        <row r="147">
          <cell r="B147">
            <v>92</v>
          </cell>
          <cell r="C147" t="str">
            <v>Reactive Plant</v>
          </cell>
          <cell r="D147" t="str">
            <v>SVC</v>
          </cell>
          <cell r="E147" t="str">
            <v>Other</v>
          </cell>
          <cell r="F147" t="str">
            <v>Site Specific</v>
          </cell>
          <cell r="G147" t="str">
            <v>CAP</v>
          </cell>
          <cell r="H147" t="str">
            <v>c</v>
          </cell>
          <cell r="J147" t="str">
            <v>Asset Managers</v>
          </cell>
          <cell r="M147" t="str">
            <v>Assess</v>
          </cell>
        </row>
        <row r="148">
          <cell r="B148">
            <v>200</v>
          </cell>
          <cell r="C148" t="str">
            <v>Security</v>
          </cell>
          <cell r="D148" t="str">
            <v>Network Security Plan 2004 - 2009</v>
          </cell>
          <cell r="E148" t="str">
            <v>Replacement</v>
          </cell>
          <cell r="F148" t="str">
            <v>T1 - Security Perimeter Delineation Fence</v>
          </cell>
          <cell r="G148" t="str">
            <v>CAP</v>
          </cell>
          <cell r="H148" t="str">
            <v>R</v>
          </cell>
          <cell r="I148">
            <v>2004</v>
          </cell>
          <cell r="J148" t="str">
            <v>Asset Managers</v>
          </cell>
          <cell r="K148">
            <v>39965</v>
          </cell>
          <cell r="M148">
            <v>8</v>
          </cell>
          <cell r="N148">
            <v>0</v>
          </cell>
          <cell r="O148">
            <v>5</v>
          </cell>
          <cell r="P148">
            <v>2</v>
          </cell>
        </row>
        <row r="149">
          <cell r="B149">
            <v>201</v>
          </cell>
          <cell r="C149" t="str">
            <v>Security</v>
          </cell>
          <cell r="D149" t="str">
            <v>Network Security Plan 2004 - 2009</v>
          </cell>
          <cell r="E149" t="str">
            <v>Replacement</v>
          </cell>
          <cell r="F149" t="str">
            <v>T2 - Security Perimeter Fence</v>
          </cell>
          <cell r="G149" t="str">
            <v>CAP</v>
          </cell>
          <cell r="H149" t="str">
            <v>R</v>
          </cell>
          <cell r="I149">
            <v>2004</v>
          </cell>
          <cell r="J149" t="str">
            <v>Asset Managers</v>
          </cell>
          <cell r="K149">
            <v>39965</v>
          </cell>
          <cell r="M149">
            <v>8</v>
          </cell>
          <cell r="N149">
            <v>0</v>
          </cell>
          <cell r="O149">
            <v>5</v>
          </cell>
          <cell r="P149">
            <v>2</v>
          </cell>
        </row>
        <row r="150">
          <cell r="B150">
            <v>202</v>
          </cell>
          <cell r="C150" t="str">
            <v>Security</v>
          </cell>
          <cell r="D150" t="str">
            <v>Network Security Plan 2004 - 2009</v>
          </cell>
          <cell r="E150" t="str">
            <v>Other</v>
          </cell>
          <cell r="F150" t="str">
            <v>T3 - CCTV/PA</v>
          </cell>
          <cell r="G150" t="str">
            <v>CAP</v>
          </cell>
          <cell r="H150" t="str">
            <v>R</v>
          </cell>
          <cell r="I150">
            <v>2004</v>
          </cell>
          <cell r="J150" t="str">
            <v>Asset Managers</v>
          </cell>
          <cell r="K150">
            <v>39965</v>
          </cell>
          <cell r="M150">
            <v>8</v>
          </cell>
          <cell r="N150">
            <v>0</v>
          </cell>
          <cell r="O150">
            <v>5</v>
          </cell>
          <cell r="P150">
            <v>2</v>
          </cell>
        </row>
        <row r="151">
          <cell r="B151">
            <v>203</v>
          </cell>
          <cell r="C151" t="str">
            <v>Security</v>
          </cell>
          <cell r="D151" t="str">
            <v>Network Security Plan 2004 - 2009</v>
          </cell>
          <cell r="E151" t="str">
            <v>Other</v>
          </cell>
          <cell r="F151" t="str">
            <v>T4 - Monitored intrusion detection</v>
          </cell>
          <cell r="G151" t="str">
            <v>CAP</v>
          </cell>
          <cell r="H151" t="str">
            <v>R</v>
          </cell>
          <cell r="I151">
            <v>2004</v>
          </cell>
          <cell r="J151" t="str">
            <v>Asset Managers</v>
          </cell>
          <cell r="K151">
            <v>39965</v>
          </cell>
          <cell r="M151">
            <v>8</v>
          </cell>
          <cell r="N151">
            <v>0</v>
          </cell>
          <cell r="O151">
            <v>5</v>
          </cell>
          <cell r="P151">
            <v>2</v>
          </cell>
        </row>
        <row r="152">
          <cell r="B152">
            <v>204</v>
          </cell>
          <cell r="C152" t="str">
            <v>Security</v>
          </cell>
          <cell r="D152" t="str">
            <v>Network Security Plan 2004 - 2009</v>
          </cell>
          <cell r="E152" t="str">
            <v>Other</v>
          </cell>
          <cell r="F152" t="str">
            <v>T5 - Access Control</v>
          </cell>
          <cell r="G152" t="str">
            <v>CAP</v>
          </cell>
          <cell r="H152" t="str">
            <v>R</v>
          </cell>
          <cell r="I152">
            <v>2004</v>
          </cell>
          <cell r="J152" t="str">
            <v>Asset Managers</v>
          </cell>
          <cell r="K152">
            <v>39965</v>
          </cell>
          <cell r="M152">
            <v>8</v>
          </cell>
          <cell r="N152">
            <v>0</v>
          </cell>
          <cell r="O152">
            <v>5</v>
          </cell>
          <cell r="P152">
            <v>2</v>
          </cell>
        </row>
        <row r="153">
          <cell r="B153">
            <v>205</v>
          </cell>
          <cell r="C153" t="str">
            <v>Security</v>
          </cell>
          <cell r="D153" t="str">
            <v>Network Security Plan 2004 - 2009</v>
          </cell>
          <cell r="E153" t="str">
            <v>Other</v>
          </cell>
          <cell r="F153" t="str">
            <v>T6 - Movement activated lighting</v>
          </cell>
          <cell r="G153" t="str">
            <v>CAP</v>
          </cell>
          <cell r="H153" t="str">
            <v>R</v>
          </cell>
          <cell r="I153">
            <v>2004</v>
          </cell>
          <cell r="J153" t="str">
            <v>Asset Managers</v>
          </cell>
          <cell r="K153">
            <v>39965</v>
          </cell>
          <cell r="M153">
            <v>8</v>
          </cell>
          <cell r="N153">
            <v>0</v>
          </cell>
          <cell r="O153">
            <v>5</v>
          </cell>
          <cell r="P153">
            <v>2</v>
          </cell>
        </row>
        <row r="154">
          <cell r="B154">
            <v>206</v>
          </cell>
          <cell r="C154" t="str">
            <v>Security</v>
          </cell>
          <cell r="D154" t="str">
            <v>Network Security Plan 2004 - 2009</v>
          </cell>
          <cell r="E154" t="str">
            <v>Other</v>
          </cell>
          <cell r="F154" t="str">
            <v>T7 - Restricted locking and keying</v>
          </cell>
          <cell r="G154" t="str">
            <v>CAP</v>
          </cell>
          <cell r="H154" t="str">
            <v>R</v>
          </cell>
          <cell r="I154">
            <v>2004</v>
          </cell>
          <cell r="J154" t="str">
            <v>Asset Managers</v>
          </cell>
          <cell r="K154">
            <v>39965</v>
          </cell>
          <cell r="M154">
            <v>8</v>
          </cell>
          <cell r="N154">
            <v>0</v>
          </cell>
          <cell r="O154">
            <v>5</v>
          </cell>
          <cell r="P154">
            <v>2</v>
          </cell>
        </row>
        <row r="155">
          <cell r="B155">
            <v>207</v>
          </cell>
          <cell r="C155" t="str">
            <v>Security</v>
          </cell>
          <cell r="D155" t="str">
            <v>Network Security Plan 2004 - 2009</v>
          </cell>
          <cell r="E155" t="str">
            <v>Other</v>
          </cell>
          <cell r="F155" t="str">
            <v>T8 - Sinage</v>
          </cell>
          <cell r="G155" t="str">
            <v>CAP</v>
          </cell>
          <cell r="H155" t="str">
            <v>R</v>
          </cell>
          <cell r="I155">
            <v>2004</v>
          </cell>
          <cell r="J155" t="str">
            <v>Asset Managers</v>
          </cell>
          <cell r="K155">
            <v>39965</v>
          </cell>
          <cell r="M155">
            <v>8</v>
          </cell>
          <cell r="N155">
            <v>0</v>
          </cell>
          <cell r="O155">
            <v>5</v>
          </cell>
          <cell r="P155">
            <v>2</v>
          </cell>
        </row>
        <row r="156">
          <cell r="B156">
            <v>208</v>
          </cell>
          <cell r="C156" t="str">
            <v>Security</v>
          </cell>
          <cell r="D156" t="str">
            <v>Network Security Plan 2004 - 2009</v>
          </cell>
          <cell r="E156" t="str">
            <v>Other</v>
          </cell>
          <cell r="F156" t="str">
            <v>T9 - Community awareness</v>
          </cell>
          <cell r="G156" t="str">
            <v>CAP</v>
          </cell>
          <cell r="H156" t="str">
            <v>R</v>
          </cell>
          <cell r="I156">
            <v>2004</v>
          </cell>
          <cell r="J156" t="str">
            <v>Asset Managers</v>
          </cell>
          <cell r="K156">
            <v>39965</v>
          </cell>
          <cell r="M156">
            <v>8</v>
          </cell>
          <cell r="N156">
            <v>0</v>
          </cell>
          <cell r="O156">
            <v>5</v>
          </cell>
          <cell r="P156">
            <v>2</v>
          </cell>
        </row>
        <row r="157">
          <cell r="B157">
            <v>209</v>
          </cell>
          <cell r="C157" t="str">
            <v>Security</v>
          </cell>
          <cell r="D157" t="str">
            <v>Network Security Plan 2004 - 2009</v>
          </cell>
          <cell r="E157" t="str">
            <v>Other</v>
          </cell>
          <cell r="F157" t="str">
            <v>T10 - Staff awareness</v>
          </cell>
          <cell r="G157" t="str">
            <v>CAP</v>
          </cell>
          <cell r="H157" t="str">
            <v>R</v>
          </cell>
          <cell r="I157">
            <v>2004</v>
          </cell>
          <cell r="J157" t="str">
            <v>Asset Managers</v>
          </cell>
          <cell r="K157">
            <v>39965</v>
          </cell>
          <cell r="M157">
            <v>8</v>
          </cell>
          <cell r="N157">
            <v>0</v>
          </cell>
          <cell r="O157">
            <v>5</v>
          </cell>
          <cell r="P157">
            <v>2</v>
          </cell>
        </row>
        <row r="158">
          <cell r="B158">
            <v>300</v>
          </cell>
          <cell r="C158" t="str">
            <v>To Be confirmed</v>
          </cell>
          <cell r="D158" t="str">
            <v>To Be confirmed</v>
          </cell>
          <cell r="E158" t="str">
            <v>Other</v>
          </cell>
          <cell r="F158" t="str">
            <v>To Be confirmed</v>
          </cell>
        </row>
        <row r="159">
          <cell r="B159">
            <v>301</v>
          </cell>
          <cell r="C159" t="str">
            <v>Condition Monitoring</v>
          </cell>
          <cell r="D159" t="str">
            <v>Site Infrastructure</v>
          </cell>
          <cell r="E159" t="str">
            <v>Other</v>
          </cell>
          <cell r="F159" t="str">
            <v xml:space="preserve">Installation of infrastructure to support CM equipment </v>
          </cell>
          <cell r="G159" t="str">
            <v>CAP</v>
          </cell>
          <cell r="H159" t="str">
            <v>R</v>
          </cell>
          <cell r="I159">
            <v>3004</v>
          </cell>
          <cell r="J159" t="str">
            <v>Asset Managers</v>
          </cell>
          <cell r="K159">
            <v>39965</v>
          </cell>
          <cell r="M159">
            <v>0</v>
          </cell>
          <cell r="N159">
            <v>0</v>
          </cell>
          <cell r="O159">
            <v>0</v>
          </cell>
          <cell r="P159">
            <v>8</v>
          </cell>
        </row>
        <row r="160">
          <cell r="B160">
            <v>302</v>
          </cell>
          <cell r="C160" t="str">
            <v>Condition Monitonring</v>
          </cell>
          <cell r="D160" t="str">
            <v>Evaluation of New Equipment</v>
          </cell>
          <cell r="E160" t="str">
            <v>Other</v>
          </cell>
          <cell r="F160" t="str">
            <v>Evaluate New Condition Monitoring Equipment</v>
          </cell>
          <cell r="G160" t="str">
            <v>CAP</v>
          </cell>
          <cell r="H160" t="str">
            <v>I</v>
          </cell>
          <cell r="I160">
            <v>2004</v>
          </cell>
          <cell r="J160" t="str">
            <v>SSE</v>
          </cell>
          <cell r="K160" t="str">
            <v>Recurrent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Six Years (2)"/>
      <sheetName val="Past Six Years"/>
      <sheetName val="Lead times"/>
      <sheetName val="CD List1 - Sorted on Compl"/>
      <sheetName val="CD List1 - Sorted by Type"/>
      <sheetName val="Projected Eng &amp; Net Resources"/>
      <sheetName val="PC Overview"/>
      <sheetName val="Property Scope"/>
      <sheetName val="Complexes - Summary"/>
      <sheetName val="Order of Preference - P'Complex"/>
      <sheetName val="Planning Dates #1"/>
      <sheetName val="Corrected Dates #2"/>
      <sheetName val="PDR Issue Dates"/>
      <sheetName val="Short List rev00 "/>
    </sheetNames>
    <sheetDataSet>
      <sheetData sheetId="0"/>
      <sheetData sheetId="1"/>
      <sheetData sheetId="2" refreshError="1">
        <row r="7">
          <cell r="A7">
            <v>1</v>
          </cell>
          <cell r="B7" t="str">
            <v>EHV TL -EIS</v>
          </cell>
          <cell r="C7">
            <v>60</v>
          </cell>
          <cell r="D7">
            <v>0.2</v>
          </cell>
        </row>
        <row r="8">
          <cell r="A8">
            <v>2</v>
          </cell>
          <cell r="B8" t="str">
            <v>EHV TL -REF</v>
          </cell>
          <cell r="C8">
            <v>36</v>
          </cell>
          <cell r="D8">
            <v>0.17499999999999999</v>
          </cell>
        </row>
        <row r="9">
          <cell r="A9">
            <v>3</v>
          </cell>
          <cell r="B9" t="str">
            <v>TL -EIS</v>
          </cell>
          <cell r="C9">
            <v>48</v>
          </cell>
          <cell r="D9">
            <v>0.2</v>
          </cell>
        </row>
        <row r="10">
          <cell r="A10">
            <v>4</v>
          </cell>
          <cell r="B10" t="str">
            <v>TL -REF</v>
          </cell>
          <cell r="C10">
            <v>24</v>
          </cell>
          <cell r="D10">
            <v>0.17499999999999999</v>
          </cell>
        </row>
        <row r="11">
          <cell r="A11">
            <v>5</v>
          </cell>
          <cell r="B11" t="str">
            <v>500/330kV Greenfield</v>
          </cell>
          <cell r="C11">
            <v>40</v>
          </cell>
          <cell r="D11">
            <v>0.2</v>
          </cell>
        </row>
        <row r="12">
          <cell r="A12">
            <v>6</v>
          </cell>
          <cell r="B12" t="str">
            <v>330/132kV Greenfield</v>
          </cell>
          <cell r="C12">
            <v>36</v>
          </cell>
          <cell r="D12">
            <v>0.2</v>
          </cell>
        </row>
        <row r="13">
          <cell r="A13">
            <v>7</v>
          </cell>
          <cell r="B13" t="str">
            <v>132kV Greenfield</v>
          </cell>
          <cell r="C13">
            <v>30</v>
          </cell>
          <cell r="D13">
            <v>0.2</v>
          </cell>
        </row>
        <row r="14">
          <cell r="A14">
            <v>8</v>
          </cell>
          <cell r="B14" t="str">
            <v>500/330kV Aug</v>
          </cell>
          <cell r="C14">
            <v>28</v>
          </cell>
          <cell r="D14">
            <v>0.3</v>
          </cell>
        </row>
        <row r="15">
          <cell r="A15">
            <v>9</v>
          </cell>
          <cell r="B15" t="str">
            <v>330/132kV Aug</v>
          </cell>
          <cell r="C15">
            <v>24</v>
          </cell>
          <cell r="D15">
            <v>0.3</v>
          </cell>
        </row>
        <row r="16">
          <cell r="A16">
            <v>10</v>
          </cell>
          <cell r="B16" t="str">
            <v>132kV Aug</v>
          </cell>
          <cell r="C16">
            <v>24</v>
          </cell>
          <cell r="D16">
            <v>0.3</v>
          </cell>
        </row>
        <row r="17">
          <cell r="A17">
            <v>11</v>
          </cell>
          <cell r="B17" t="str">
            <v>Transformer Replace</v>
          </cell>
          <cell r="C17">
            <v>18</v>
          </cell>
          <cell r="D17">
            <v>0.3</v>
          </cell>
        </row>
        <row r="18">
          <cell r="A18">
            <v>12</v>
          </cell>
          <cell r="B18" t="str">
            <v>Capacitor Replace</v>
          </cell>
          <cell r="C18">
            <v>14</v>
          </cell>
          <cell r="D18">
            <v>0.6</v>
          </cell>
        </row>
        <row r="19">
          <cell r="A19">
            <v>13</v>
          </cell>
          <cell r="B19" t="str">
            <v>Shunt Reactor Replace</v>
          </cell>
          <cell r="C19">
            <v>18</v>
          </cell>
          <cell r="D19">
            <v>0.3</v>
          </cell>
        </row>
        <row r="20">
          <cell r="A20">
            <v>14</v>
          </cell>
          <cell r="B20" t="str">
            <v>SS Property Acquistion</v>
          </cell>
          <cell r="C20">
            <v>18</v>
          </cell>
        </row>
        <row r="21">
          <cell r="A21">
            <v>15</v>
          </cell>
          <cell r="B21" t="str">
            <v>TL Property Acquistion</v>
          </cell>
          <cell r="C21">
            <v>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Option 1 Meet Planning Dates"/>
      <sheetName val="Option 2 No Major Projects"/>
      <sheetName val="Option 3 Selected Major Project"/>
      <sheetName val="Option 3 Selected Major-sorted"/>
      <sheetName val="Option 3 Eng &amp; Net Costs"/>
      <sheetName val="Option 3 Eng &amp; Net Costs (2)"/>
      <sheetName val="Sheet1"/>
      <sheetName val="Simplified Summary"/>
      <sheetName val="Lead ti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No</v>
          </cell>
          <cell r="B5" t="str">
            <v>Type</v>
          </cell>
          <cell r="C5" t="str">
            <v xml:space="preserve">Lead Time </v>
          </cell>
          <cell r="D5" t="str">
            <v xml:space="preserve">Eng &amp; </v>
          </cell>
        </row>
        <row r="6">
          <cell r="C6" t="str">
            <v>Months</v>
          </cell>
          <cell r="D6" t="str">
            <v>Network</v>
          </cell>
        </row>
        <row r="7">
          <cell r="A7">
            <v>1</v>
          </cell>
          <cell r="B7" t="str">
            <v>EHV TL -EIS</v>
          </cell>
          <cell r="C7">
            <v>60</v>
          </cell>
          <cell r="D7">
            <v>0.2</v>
          </cell>
        </row>
        <row r="8">
          <cell r="A8">
            <v>2</v>
          </cell>
          <cell r="B8" t="str">
            <v>EHV TL -REF</v>
          </cell>
          <cell r="C8">
            <v>36</v>
          </cell>
          <cell r="D8">
            <v>0.17499999999999999</v>
          </cell>
        </row>
        <row r="9">
          <cell r="A9">
            <v>3</v>
          </cell>
          <cell r="B9" t="str">
            <v>TL -EIS</v>
          </cell>
          <cell r="C9">
            <v>48</v>
          </cell>
          <cell r="D9">
            <v>0.2</v>
          </cell>
        </row>
        <row r="10">
          <cell r="A10">
            <v>4</v>
          </cell>
          <cell r="B10" t="str">
            <v>TL -REF</v>
          </cell>
          <cell r="C10">
            <v>24</v>
          </cell>
          <cell r="D10">
            <v>0.17499999999999999</v>
          </cell>
        </row>
        <row r="11">
          <cell r="A11">
            <v>5</v>
          </cell>
          <cell r="B11" t="str">
            <v>500/330kV Greenfield</v>
          </cell>
          <cell r="C11">
            <v>40</v>
          </cell>
          <cell r="D11">
            <v>0.2</v>
          </cell>
        </row>
        <row r="12">
          <cell r="A12">
            <v>6</v>
          </cell>
          <cell r="B12" t="str">
            <v>330/132kV Greenfield</v>
          </cell>
          <cell r="C12">
            <v>36</v>
          </cell>
          <cell r="D12">
            <v>0.2</v>
          </cell>
        </row>
        <row r="13">
          <cell r="A13">
            <v>7</v>
          </cell>
          <cell r="B13" t="str">
            <v>132kV Greenfield</v>
          </cell>
          <cell r="C13">
            <v>30</v>
          </cell>
          <cell r="D13">
            <v>0.2</v>
          </cell>
        </row>
        <row r="14">
          <cell r="A14">
            <v>8</v>
          </cell>
          <cell r="B14" t="str">
            <v>500/330kV Aug</v>
          </cell>
          <cell r="C14">
            <v>28</v>
          </cell>
          <cell r="D14">
            <v>0.3</v>
          </cell>
        </row>
        <row r="15">
          <cell r="A15">
            <v>9</v>
          </cell>
          <cell r="B15" t="str">
            <v>330/132kV Aug</v>
          </cell>
          <cell r="C15">
            <v>24</v>
          </cell>
          <cell r="D15">
            <v>0.3</v>
          </cell>
        </row>
        <row r="16">
          <cell r="A16">
            <v>10</v>
          </cell>
          <cell r="B16" t="str">
            <v>132kV Aug</v>
          </cell>
          <cell r="C16">
            <v>24</v>
          </cell>
          <cell r="D16">
            <v>0.3</v>
          </cell>
        </row>
        <row r="17">
          <cell r="A17">
            <v>11</v>
          </cell>
          <cell r="B17" t="str">
            <v>Transformer Replace</v>
          </cell>
          <cell r="C17">
            <v>18</v>
          </cell>
          <cell r="D17">
            <v>0.3</v>
          </cell>
        </row>
        <row r="18">
          <cell r="A18">
            <v>12</v>
          </cell>
          <cell r="B18" t="str">
            <v>Capacitor Replace</v>
          </cell>
          <cell r="C18">
            <v>14</v>
          </cell>
          <cell r="D18">
            <v>0.6</v>
          </cell>
        </row>
        <row r="19">
          <cell r="A19">
            <v>13</v>
          </cell>
          <cell r="B19" t="str">
            <v>Shunt Reactor Replace</v>
          </cell>
          <cell r="C19">
            <v>18</v>
          </cell>
          <cell r="D19">
            <v>0.3</v>
          </cell>
        </row>
        <row r="20">
          <cell r="A20">
            <v>14</v>
          </cell>
          <cell r="B20" t="str">
            <v>SS Property Acquistion</v>
          </cell>
          <cell r="C20">
            <v>18</v>
          </cell>
        </row>
        <row r="21">
          <cell r="A21">
            <v>15</v>
          </cell>
          <cell r="B21" t="str">
            <v>TL Property Acquistion</v>
          </cell>
          <cell r="C21">
            <v>18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ource Data"/>
      <sheetName val="Network Capex ACCC Submission"/>
      <sheetName val="Printout Source Data"/>
      <sheetName val="Printout Project Type"/>
      <sheetName val="Lead times"/>
      <sheetName val="Summary Network Costs"/>
      <sheetName val="Conso Proj Des Final"/>
      <sheetName val="All Details"/>
    </sheetNames>
    <sheetDataSet>
      <sheetData sheetId="0" refreshError="1"/>
      <sheetData sheetId="1" refreshError="1">
        <row r="58">
          <cell r="A58">
            <v>1</v>
          </cell>
          <cell r="B58" t="str">
            <v>Newcastle and Lower North Coast Supply - Committed</v>
          </cell>
          <cell r="C58">
            <v>1</v>
          </cell>
          <cell r="E58">
            <v>39</v>
          </cell>
          <cell r="H58">
            <v>11</v>
          </cell>
          <cell r="I58" t="str">
            <v>Transformer Replace</v>
          </cell>
          <cell r="N58" t="str">
            <v>Committed</v>
          </cell>
          <cell r="O58" t="str">
            <v>Establishment of Waratah West 330/132kV Sub - Contract</v>
          </cell>
          <cell r="P58" t="str">
            <v>330SS</v>
          </cell>
          <cell r="Q58" t="str">
            <v>Northern</v>
          </cell>
          <cell r="R58">
            <v>18.57</v>
          </cell>
          <cell r="S58">
            <v>4.0199999999999996</v>
          </cell>
        </row>
        <row r="59">
          <cell r="A59">
            <v>2</v>
          </cell>
          <cell r="B59" t="str">
            <v>Sydney West SVC</v>
          </cell>
          <cell r="C59">
            <v>1</v>
          </cell>
          <cell r="E59">
            <v>55</v>
          </cell>
          <cell r="H59">
            <v>11</v>
          </cell>
          <cell r="I59" t="str">
            <v>Transformer Replace</v>
          </cell>
          <cell r="N59" t="str">
            <v>Committed</v>
          </cell>
          <cell r="O59" t="str">
            <v>Sydney West SVC - Contract</v>
          </cell>
          <cell r="P59" t="str">
            <v>SVC</v>
          </cell>
          <cell r="Q59" t="str">
            <v>Central</v>
          </cell>
          <cell r="R59">
            <v>26.9</v>
          </cell>
          <cell r="S59">
            <v>3.6</v>
          </cell>
          <cell r="T59">
            <v>2.9000000000000001E-2</v>
          </cell>
        </row>
        <row r="60">
          <cell r="A60">
            <v>3</v>
          </cell>
          <cell r="B60" t="str">
            <v>Tuggerah Sterland Line Upgrade</v>
          </cell>
          <cell r="C60">
            <v>1</v>
          </cell>
          <cell r="E60">
            <v>63</v>
          </cell>
          <cell r="H60">
            <v>11</v>
          </cell>
          <cell r="I60" t="str">
            <v>Transformer Replace</v>
          </cell>
          <cell r="N60" t="str">
            <v>Committed</v>
          </cell>
          <cell r="O60" t="str">
            <v>Tuggerah Streland Upgrade</v>
          </cell>
          <cell r="P60" t="str">
            <v>TL REF</v>
          </cell>
          <cell r="Q60" t="str">
            <v>Northern</v>
          </cell>
          <cell r="R60">
            <v>14.23</v>
          </cell>
          <cell r="S60">
            <v>1.64</v>
          </cell>
        </row>
        <row r="61">
          <cell r="A61">
            <v>4</v>
          </cell>
          <cell r="B61" t="str">
            <v>Yass 330 kV Substation Equipment Replacement</v>
          </cell>
          <cell r="C61">
            <v>1</v>
          </cell>
          <cell r="E61">
            <v>68</v>
          </cell>
          <cell r="H61">
            <v>11</v>
          </cell>
          <cell r="I61" t="str">
            <v>Transformer Replace</v>
          </cell>
          <cell r="N61" t="str">
            <v>Committed</v>
          </cell>
          <cell r="O61" t="str">
            <v>Yass 330kV Substation Refurbishment - Contract</v>
          </cell>
          <cell r="P61" t="str">
            <v>330SS</v>
          </cell>
          <cell r="Q61" t="str">
            <v>Southern</v>
          </cell>
          <cell r="R61">
            <v>38.67</v>
          </cell>
          <cell r="S61">
            <v>13.9</v>
          </cell>
        </row>
        <row r="62">
          <cell r="A62">
            <v>5</v>
          </cell>
          <cell r="B62" t="str">
            <v>Substation Projects - Miscellaneous</v>
          </cell>
          <cell r="C62">
            <v>1</v>
          </cell>
          <cell r="E62">
            <v>68</v>
          </cell>
          <cell r="H62">
            <v>11</v>
          </cell>
          <cell r="I62" t="str">
            <v>Transformer Replace</v>
          </cell>
          <cell r="N62" t="str">
            <v>Committed</v>
          </cell>
          <cell r="O62" t="str">
            <v>Substation Projects - Miscellaneous</v>
          </cell>
          <cell r="P62" t="str">
            <v>330SS</v>
          </cell>
          <cell r="Q62" t="str">
            <v>Various</v>
          </cell>
          <cell r="R62">
            <v>34.700000000000003</v>
          </cell>
          <cell r="S62">
            <v>1.49</v>
          </cell>
        </row>
        <row r="63">
          <cell r="A63">
            <v>6</v>
          </cell>
          <cell r="B63" t="str">
            <v>SNOVIC Upgrades</v>
          </cell>
          <cell r="C63">
            <v>1</v>
          </cell>
          <cell r="E63">
            <v>39</v>
          </cell>
          <cell r="H63">
            <v>11</v>
          </cell>
          <cell r="I63" t="str">
            <v>Transformer Replace</v>
          </cell>
          <cell r="N63" t="str">
            <v>Committed</v>
          </cell>
          <cell r="O63" t="str">
            <v>SNOVIC Upgrade</v>
          </cell>
          <cell r="P63" t="str">
            <v>330SS</v>
          </cell>
          <cell r="Q63" t="str">
            <v>Northern</v>
          </cell>
          <cell r="R63">
            <v>2.58</v>
          </cell>
          <cell r="S63">
            <v>1.55E-2</v>
          </cell>
        </row>
        <row r="64">
          <cell r="A64">
            <v>7</v>
          </cell>
          <cell r="B64" t="str">
            <v>Koolkhan 132/66kV Substation - Upgrade</v>
          </cell>
          <cell r="C64">
            <v>1</v>
          </cell>
          <cell r="E64">
            <v>39</v>
          </cell>
          <cell r="H64">
            <v>11</v>
          </cell>
          <cell r="I64" t="str">
            <v>Transformer Replace</v>
          </cell>
          <cell r="N64" t="str">
            <v>Committed</v>
          </cell>
          <cell r="O64" t="str">
            <v>Koolkhan 132/66kV Substation - Upgrade</v>
          </cell>
          <cell r="P64" t="str">
            <v>330SS</v>
          </cell>
          <cell r="Q64" t="str">
            <v>Northern</v>
          </cell>
          <cell r="R64">
            <v>4.4980000000000002</v>
          </cell>
          <cell r="S64">
            <v>0.50600000000000001</v>
          </cell>
        </row>
        <row r="65">
          <cell r="A65">
            <v>8</v>
          </cell>
          <cell r="B65" t="str">
            <v>Communications Upgrades</v>
          </cell>
          <cell r="C65">
            <v>1</v>
          </cell>
          <cell r="E65">
            <v>39</v>
          </cell>
          <cell r="H65">
            <v>11</v>
          </cell>
          <cell r="I65" t="str">
            <v>Transformer Replace</v>
          </cell>
          <cell r="N65" t="str">
            <v>Committed</v>
          </cell>
          <cell r="O65" t="str">
            <v>Communications Upgrades</v>
          </cell>
          <cell r="P65" t="str">
            <v>Tech Serv</v>
          </cell>
          <cell r="Q65" t="str">
            <v>Various</v>
          </cell>
          <cell r="R65">
            <v>25.5</v>
          </cell>
          <cell r="S65">
            <v>5.4</v>
          </cell>
          <cell r="T65">
            <v>6.5</v>
          </cell>
          <cell r="U65">
            <v>6</v>
          </cell>
          <cell r="V65">
            <v>3.5</v>
          </cell>
        </row>
        <row r="66">
          <cell r="A66">
            <v>9</v>
          </cell>
        </row>
        <row r="67">
          <cell r="A67">
            <v>10</v>
          </cell>
        </row>
        <row r="68">
          <cell r="A68">
            <v>11</v>
          </cell>
        </row>
        <row r="69">
          <cell r="A69">
            <v>12</v>
          </cell>
          <cell r="B69" t="str">
            <v>Wollar - Wellington 330 kV Line &amp; Wollar 330 kV Sw Stn</v>
          </cell>
          <cell r="C69">
            <v>1</v>
          </cell>
          <cell r="E69">
            <v>64</v>
          </cell>
          <cell r="H69">
            <v>11</v>
          </cell>
          <cell r="I69" t="str">
            <v>Transformer Replace</v>
          </cell>
          <cell r="N69" t="str">
            <v>Committed</v>
          </cell>
          <cell r="O69" t="str">
            <v>Wollar to Wellington Substation Works</v>
          </cell>
          <cell r="P69" t="str">
            <v>330SS</v>
          </cell>
          <cell r="Q69" t="str">
            <v>Central</v>
          </cell>
          <cell r="R69">
            <v>24.870000000000005</v>
          </cell>
          <cell r="S69">
            <v>1.7689999999999999</v>
          </cell>
          <cell r="T69">
            <v>5.2240000000000002</v>
          </cell>
          <cell r="U69">
            <v>17.256</v>
          </cell>
        </row>
        <row r="70">
          <cell r="A70">
            <v>13</v>
          </cell>
          <cell r="B70" t="str">
            <v>Wollar - Wellington 330 kV Line &amp; Wollar 330 kV Sw Stn</v>
          </cell>
          <cell r="C70">
            <v>1</v>
          </cell>
          <cell r="E70">
            <v>65</v>
          </cell>
          <cell r="H70">
            <v>11</v>
          </cell>
          <cell r="I70" t="str">
            <v>Transformer Replace</v>
          </cell>
          <cell r="N70" t="str">
            <v>Committed</v>
          </cell>
          <cell r="O70" t="str">
            <v>Wollar to Wellington 330kV TL - Contract</v>
          </cell>
          <cell r="P70" t="str">
            <v>TL EIS</v>
          </cell>
          <cell r="Q70" t="str">
            <v>Central</v>
          </cell>
          <cell r="R70">
            <v>49.3</v>
          </cell>
          <cell r="S70">
            <v>1.1200000000000001</v>
          </cell>
          <cell r="T70">
            <v>14.2</v>
          </cell>
          <cell r="U70">
            <v>30.8</v>
          </cell>
          <cell r="V70">
            <v>2.1</v>
          </cell>
        </row>
        <row r="71">
          <cell r="A71">
            <v>14</v>
          </cell>
          <cell r="B71" t="str">
            <v>Armidale, Mrln, Vales, Vinyd,Well'ton,&amp; Yass 330 kV Txs</v>
          </cell>
          <cell r="C71">
            <v>1</v>
          </cell>
          <cell r="E71">
            <v>3</v>
          </cell>
          <cell r="H71">
            <v>11</v>
          </cell>
          <cell r="I71" t="str">
            <v>Transformer Replace</v>
          </cell>
          <cell r="N71" t="str">
            <v>Committed</v>
          </cell>
          <cell r="O71" t="str">
            <v>Vineyard 330kV SS- Replacement of No.2 Tx - Contract</v>
          </cell>
          <cell r="P71" t="str">
            <v>330TX</v>
          </cell>
          <cell r="Q71" t="str">
            <v>Central</v>
          </cell>
          <cell r="R71">
            <v>3.8450000000000002</v>
          </cell>
          <cell r="S71">
            <v>2.1000000000000001E-2</v>
          </cell>
        </row>
        <row r="72">
          <cell r="A72">
            <v>15</v>
          </cell>
          <cell r="B72" t="str">
            <v>Liverpool Third 330/132 kV Transformer</v>
          </cell>
          <cell r="C72">
            <v>1</v>
          </cell>
          <cell r="E72">
            <v>28</v>
          </cell>
          <cell r="H72">
            <v>11</v>
          </cell>
          <cell r="I72" t="str">
            <v>Transformer Replace</v>
          </cell>
          <cell r="N72" t="str">
            <v>Committed</v>
          </cell>
          <cell r="O72" t="str">
            <v>Liverpool Third Transformer - Contract</v>
          </cell>
          <cell r="P72" t="str">
            <v>330SS</v>
          </cell>
          <cell r="Q72" t="str">
            <v>Central</v>
          </cell>
          <cell r="R72">
            <v>8.89</v>
          </cell>
          <cell r="S72">
            <v>8.4</v>
          </cell>
        </row>
        <row r="73">
          <cell r="A73">
            <v>16</v>
          </cell>
          <cell r="B73" t="str">
            <v>Coffs Harbour: 330/132 kV Substation</v>
          </cell>
          <cell r="C73">
            <v>1</v>
          </cell>
          <cell r="E73">
            <v>9</v>
          </cell>
          <cell r="H73">
            <v>11</v>
          </cell>
          <cell r="I73" t="str">
            <v>Transformer Replace</v>
          </cell>
          <cell r="N73" t="str">
            <v>Committed</v>
          </cell>
          <cell r="O73" t="str">
            <v>Coffs Harbour 330/132kV Substation - Contract</v>
          </cell>
          <cell r="P73" t="str">
            <v>330SS</v>
          </cell>
          <cell r="Q73" t="str">
            <v>Northern</v>
          </cell>
          <cell r="R73">
            <v>16.2</v>
          </cell>
          <cell r="S73">
            <v>3.8</v>
          </cell>
          <cell r="T73">
            <v>12.2</v>
          </cell>
        </row>
        <row r="74">
          <cell r="A74">
            <v>17</v>
          </cell>
          <cell r="B74" t="str">
            <v>Coffs Harbour: 330/132 kV Substation</v>
          </cell>
          <cell r="C74">
            <v>1</v>
          </cell>
          <cell r="E74">
            <v>9</v>
          </cell>
          <cell r="H74">
            <v>11</v>
          </cell>
          <cell r="I74" t="str">
            <v>Transformer Replace</v>
          </cell>
          <cell r="N74" t="str">
            <v>Committed</v>
          </cell>
          <cell r="O74" t="str">
            <v>Coffs Harbour TL Rearrangement - Contract</v>
          </cell>
          <cell r="P74" t="str">
            <v>TL REF</v>
          </cell>
          <cell r="Q74" t="str">
            <v>Northern</v>
          </cell>
          <cell r="R74">
            <v>3.3</v>
          </cell>
          <cell r="S74">
            <v>0.88</v>
          </cell>
          <cell r="T74">
            <v>2.2999999999999998</v>
          </cell>
        </row>
        <row r="75">
          <cell r="A75">
            <v>18</v>
          </cell>
        </row>
        <row r="76">
          <cell r="A76">
            <v>19</v>
          </cell>
        </row>
        <row r="77">
          <cell r="A77" t="str">
            <v>Condition Based Transformer Replacements</v>
          </cell>
        </row>
        <row r="78">
          <cell r="A78">
            <v>20</v>
          </cell>
          <cell r="B78" t="str">
            <v>Armidale 132/66 kV Transformer Replacement</v>
          </cell>
          <cell r="C78">
            <v>1</v>
          </cell>
          <cell r="D78">
            <v>38749</v>
          </cell>
          <cell r="E78">
            <v>2</v>
          </cell>
          <cell r="F78">
            <v>3</v>
          </cell>
          <cell r="G78">
            <v>38209</v>
          </cell>
          <cell r="H78">
            <v>11</v>
          </cell>
          <cell r="I78" t="str">
            <v>Transformer Replace</v>
          </cell>
          <cell r="J78">
            <v>18</v>
          </cell>
          <cell r="L78" t="str">
            <v>5.3.2</v>
          </cell>
          <cell r="M78" t="str">
            <v>Likely</v>
          </cell>
          <cell r="N78" t="str">
            <v>Planning</v>
          </cell>
          <cell r="O78" t="str">
            <v>Armidale 2*132/66kV Tx Replacement</v>
          </cell>
          <cell r="P78" t="str">
            <v>132TX</v>
          </cell>
          <cell r="Q78" t="str">
            <v>Northern</v>
          </cell>
          <cell r="R78">
            <v>7.5</v>
          </cell>
          <cell r="S78">
            <v>2.3396739130434794</v>
          </cell>
          <cell r="T78">
            <v>5.1603260869565206</v>
          </cell>
        </row>
        <row r="79">
          <cell r="A79">
            <v>21</v>
          </cell>
          <cell r="B79" t="str">
            <v>Armidale, Mrln, Vales, Vinyd,Well'ton,&amp; Yass 330 kV Txs</v>
          </cell>
          <cell r="C79">
            <v>1</v>
          </cell>
          <cell r="D79">
            <v>38749</v>
          </cell>
          <cell r="E79">
            <v>3</v>
          </cell>
          <cell r="F79">
            <v>3</v>
          </cell>
          <cell r="G79">
            <v>38209</v>
          </cell>
          <cell r="H79">
            <v>11</v>
          </cell>
          <cell r="I79" t="str">
            <v>Transformer Replace</v>
          </cell>
          <cell r="J79">
            <v>18</v>
          </cell>
          <cell r="L79" t="str">
            <v>6.3.1</v>
          </cell>
          <cell r="M79" t="str">
            <v>Likely</v>
          </cell>
          <cell r="N79" t="str">
            <v>Planning</v>
          </cell>
          <cell r="O79" t="str">
            <v>Wellington Tx Replacement 2x375MVA tx - contract</v>
          </cell>
          <cell r="P79" t="str">
            <v>330TX</v>
          </cell>
          <cell r="Q79" t="str">
            <v>Central</v>
          </cell>
          <cell r="R79">
            <v>6</v>
          </cell>
          <cell r="S79">
            <v>1.8717391304347832</v>
          </cell>
          <cell r="T79">
            <v>4.1282608695652172</v>
          </cell>
        </row>
        <row r="80">
          <cell r="A80">
            <v>22</v>
          </cell>
          <cell r="B80" t="str">
            <v>Armidale, Mrln, Vales, Vinyd,Well'ton,&amp; Yass 330 kV Txs</v>
          </cell>
          <cell r="C80">
            <v>1</v>
          </cell>
          <cell r="D80">
            <v>39234</v>
          </cell>
          <cell r="E80">
            <v>3</v>
          </cell>
          <cell r="F80">
            <v>3</v>
          </cell>
          <cell r="G80">
            <v>38694</v>
          </cell>
          <cell r="H80">
            <v>11</v>
          </cell>
          <cell r="I80" t="str">
            <v>Transformer Replace</v>
          </cell>
          <cell r="J80">
            <v>18</v>
          </cell>
          <cell r="L80" t="str">
            <v>6.3.1</v>
          </cell>
          <cell r="M80" t="str">
            <v>Likely</v>
          </cell>
          <cell r="N80" t="str">
            <v>Planning</v>
          </cell>
          <cell r="O80" t="str">
            <v>Vales Point Txs Replacement - Contract</v>
          </cell>
          <cell r="P80" t="str">
            <v>330TX</v>
          </cell>
          <cell r="Q80" t="str">
            <v>Northern</v>
          </cell>
          <cell r="R80">
            <v>4</v>
          </cell>
          <cell r="T80">
            <v>0.32</v>
          </cell>
          <cell r="U80">
            <v>3.68</v>
          </cell>
        </row>
        <row r="81">
          <cell r="A81">
            <v>23</v>
          </cell>
          <cell r="B81" t="str">
            <v>Armidale, Mrln, Vales, Vinyd,Well'ton,&amp; Yass 330 kV Txs</v>
          </cell>
          <cell r="C81">
            <v>1</v>
          </cell>
          <cell r="D81">
            <v>39234</v>
          </cell>
          <cell r="E81">
            <v>3</v>
          </cell>
          <cell r="F81">
            <v>3</v>
          </cell>
          <cell r="G81">
            <v>38694</v>
          </cell>
          <cell r="H81">
            <v>11</v>
          </cell>
          <cell r="I81" t="str">
            <v>Transformer Replace</v>
          </cell>
          <cell r="J81">
            <v>18</v>
          </cell>
          <cell r="L81" t="str">
            <v>6.3.1</v>
          </cell>
          <cell r="M81" t="str">
            <v>Likely</v>
          </cell>
          <cell r="N81" t="str">
            <v>Planning</v>
          </cell>
          <cell r="O81" t="str">
            <v>Armidale 2* 330/132kV 375 MVAr Tx replacement - contract</v>
          </cell>
          <cell r="P81" t="str">
            <v>330TX</v>
          </cell>
          <cell r="Q81" t="str">
            <v>Northern</v>
          </cell>
          <cell r="R81">
            <v>12</v>
          </cell>
          <cell r="T81">
            <v>0.96</v>
          </cell>
          <cell r="U81">
            <v>11.04</v>
          </cell>
        </row>
        <row r="82">
          <cell r="A82">
            <v>24</v>
          </cell>
          <cell r="B82" t="str">
            <v>Port Macquarie 132/33 kV Transformer Replacement</v>
          </cell>
          <cell r="C82">
            <v>1</v>
          </cell>
          <cell r="D82">
            <v>38991</v>
          </cell>
          <cell r="E82">
            <v>44</v>
          </cell>
          <cell r="F82">
            <v>3</v>
          </cell>
          <cell r="G82">
            <v>38271</v>
          </cell>
          <cell r="H82">
            <v>10</v>
          </cell>
          <cell r="I82" t="str">
            <v>132kV Aug</v>
          </cell>
          <cell r="J82">
            <v>24</v>
          </cell>
          <cell r="L82" t="str">
            <v>5.3.3</v>
          </cell>
          <cell r="M82" t="str">
            <v>Likely</v>
          </cell>
          <cell r="N82" t="str">
            <v>Proposed</v>
          </cell>
          <cell r="O82" t="str">
            <v>Port Macquarie Tx Replacement - Contract</v>
          </cell>
          <cell r="P82" t="str">
            <v>132TX</v>
          </cell>
          <cell r="Q82" t="str">
            <v>Northern</v>
          </cell>
          <cell r="R82">
            <v>5.666666666666667</v>
          </cell>
          <cell r="S82">
            <v>0.42499999999999999</v>
          </cell>
          <cell r="T82">
            <v>4.6749999999999998</v>
          </cell>
          <cell r="U82">
            <v>0.56666666666666665</v>
          </cell>
        </row>
        <row r="83">
          <cell r="A83">
            <v>25</v>
          </cell>
          <cell r="B83" t="str">
            <v>Supply to South &amp; Inner Metro Sydney</v>
          </cell>
          <cell r="C83">
            <v>1</v>
          </cell>
          <cell r="D83">
            <v>39234</v>
          </cell>
          <cell r="E83">
            <v>52</v>
          </cell>
          <cell r="F83">
            <v>3</v>
          </cell>
          <cell r="G83">
            <v>38694</v>
          </cell>
          <cell r="H83">
            <v>13</v>
          </cell>
          <cell r="I83" t="str">
            <v>Shunt Reactor Replace</v>
          </cell>
          <cell r="J83">
            <v>18</v>
          </cell>
          <cell r="L83" t="str">
            <v>6.5.13</v>
          </cell>
          <cell r="M83" t="str">
            <v>Poss</v>
          </cell>
          <cell r="N83" t="str">
            <v>PT</v>
          </cell>
          <cell r="O83" t="str">
            <v>Sydney South 41 Cable Series Reactor Replacement - Contract</v>
          </cell>
          <cell r="P83" t="str">
            <v>330TX</v>
          </cell>
          <cell r="Q83" t="str">
            <v>Central</v>
          </cell>
          <cell r="R83">
            <v>5</v>
          </cell>
          <cell r="T83">
            <v>0.4</v>
          </cell>
          <cell r="U83">
            <v>4.5999999999999996</v>
          </cell>
        </row>
        <row r="84">
          <cell r="A84">
            <v>26</v>
          </cell>
          <cell r="B84" t="str">
            <v>Supply to South &amp; Inner Metro Sydney</v>
          </cell>
          <cell r="C84">
            <v>1</v>
          </cell>
          <cell r="D84">
            <v>39234</v>
          </cell>
          <cell r="E84">
            <v>52</v>
          </cell>
          <cell r="F84">
            <v>3</v>
          </cell>
          <cell r="G84">
            <v>38694</v>
          </cell>
          <cell r="H84">
            <v>13</v>
          </cell>
          <cell r="I84" t="str">
            <v>Shunt Reactor Replace</v>
          </cell>
          <cell r="J84">
            <v>18</v>
          </cell>
          <cell r="L84" t="str">
            <v>6.5.13</v>
          </cell>
          <cell r="M84" t="str">
            <v>Poss</v>
          </cell>
          <cell r="N84" t="str">
            <v>PT</v>
          </cell>
          <cell r="O84" t="str">
            <v>Sydney South 41 Cable Shunt Reactor Replacement - Contract</v>
          </cell>
          <cell r="P84" t="str">
            <v>Asset Replace</v>
          </cell>
          <cell r="Q84" t="str">
            <v>Central</v>
          </cell>
          <cell r="R84">
            <v>5</v>
          </cell>
          <cell r="T84">
            <v>0.4</v>
          </cell>
          <cell r="U84">
            <v>4.5999999999999996</v>
          </cell>
        </row>
        <row r="85">
          <cell r="A85">
            <v>27</v>
          </cell>
          <cell r="B85" t="str">
            <v>Sydney West Transformer Replacement</v>
          </cell>
          <cell r="C85">
            <v>1</v>
          </cell>
          <cell r="D85">
            <v>39965</v>
          </cell>
          <cell r="E85">
            <v>56</v>
          </cell>
          <cell r="F85">
            <v>3</v>
          </cell>
          <cell r="G85">
            <v>38405</v>
          </cell>
          <cell r="H85">
            <v>11</v>
          </cell>
          <cell r="I85" t="str">
            <v>Transformer Replace</v>
          </cell>
          <cell r="J85">
            <v>52</v>
          </cell>
          <cell r="L85" t="str">
            <v>6.5.16</v>
          </cell>
          <cell r="M85" t="str">
            <v>Poss</v>
          </cell>
          <cell r="N85" t="str">
            <v>Proposed</v>
          </cell>
          <cell r="O85" t="str">
            <v>Sydney West Single Phase Tx Replacement - Contract</v>
          </cell>
          <cell r="P85" t="str">
            <v>330TX</v>
          </cell>
          <cell r="Q85" t="str">
            <v>Central</v>
          </cell>
          <cell r="R85">
            <v>24</v>
          </cell>
          <cell r="S85">
            <v>0.19780219780219782</v>
          </cell>
          <cell r="T85">
            <v>1.3714285714285719</v>
          </cell>
          <cell r="U85">
            <v>2.2039651070578907</v>
          </cell>
          <cell r="V85">
            <v>15.674174993883511</v>
          </cell>
          <cell r="W85">
            <v>4.5526291298278272</v>
          </cell>
        </row>
        <row r="86">
          <cell r="A86">
            <v>28</v>
          </cell>
          <cell r="B86" t="str">
            <v>Tamworth Reactors</v>
          </cell>
          <cell r="C86">
            <v>1</v>
          </cell>
          <cell r="D86">
            <v>39539</v>
          </cell>
          <cell r="E86">
            <v>58</v>
          </cell>
          <cell r="F86">
            <v>3</v>
          </cell>
          <cell r="G86">
            <v>38999</v>
          </cell>
          <cell r="H86">
            <v>13</v>
          </cell>
          <cell r="I86" t="str">
            <v>Shunt Reactor Replace</v>
          </cell>
          <cell r="J86">
            <v>18</v>
          </cell>
          <cell r="L86" t="str">
            <v>6.3.9</v>
          </cell>
          <cell r="M86" t="str">
            <v>Likely</v>
          </cell>
          <cell r="N86" t="str">
            <v>Future</v>
          </cell>
          <cell r="O86" t="str">
            <v>Tamworth Reactor Replacement Stage 2 - Contract</v>
          </cell>
          <cell r="P86" t="str">
            <v>330CAP</v>
          </cell>
          <cell r="Q86" t="str">
            <v>Northern</v>
          </cell>
          <cell r="R86">
            <v>6</v>
          </cell>
          <cell r="U86">
            <v>0.6</v>
          </cell>
          <cell r="V86">
            <v>5.4</v>
          </cell>
        </row>
        <row r="87">
          <cell r="A87">
            <v>29</v>
          </cell>
          <cell r="B87" t="str">
            <v>Tamworth Reactors</v>
          </cell>
          <cell r="C87">
            <v>1</v>
          </cell>
          <cell r="D87">
            <v>39052</v>
          </cell>
          <cell r="E87">
            <v>58</v>
          </cell>
          <cell r="F87">
            <v>3</v>
          </cell>
          <cell r="G87">
            <v>38512</v>
          </cell>
          <cell r="H87">
            <v>13</v>
          </cell>
          <cell r="I87" t="str">
            <v>Shunt Reactor Replace</v>
          </cell>
          <cell r="J87">
            <v>18</v>
          </cell>
          <cell r="L87" t="str">
            <v>6.3.9</v>
          </cell>
          <cell r="M87" t="str">
            <v>Likely</v>
          </cell>
          <cell r="N87" t="str">
            <v>Future</v>
          </cell>
          <cell r="O87" t="str">
            <v>Tamworth Reactor Replacement Stage 1 - Contract</v>
          </cell>
          <cell r="P87" t="str">
            <v>330CAP</v>
          </cell>
          <cell r="Q87" t="str">
            <v>Northern</v>
          </cell>
          <cell r="R87">
            <v>6</v>
          </cell>
          <cell r="S87">
            <v>0.03</v>
          </cell>
          <cell r="T87">
            <v>4.47</v>
          </cell>
          <cell r="U87">
            <v>1.5</v>
          </cell>
        </row>
        <row r="88">
          <cell r="A88" t="str">
            <v>Strategy Based Substation Replacements</v>
          </cell>
        </row>
        <row r="89">
          <cell r="A89">
            <v>30</v>
          </cell>
          <cell r="B89" t="str">
            <v>Snowy Assets Rehab - MSS</v>
          </cell>
          <cell r="C89">
            <v>1</v>
          </cell>
          <cell r="D89">
            <v>39783</v>
          </cell>
          <cell r="E89">
            <v>48</v>
          </cell>
          <cell r="F89">
            <v>3</v>
          </cell>
          <cell r="G89">
            <v>38703</v>
          </cell>
          <cell r="H89">
            <v>6</v>
          </cell>
          <cell r="I89" t="str">
            <v>330/132kV Greenfield</v>
          </cell>
          <cell r="J89">
            <v>36</v>
          </cell>
          <cell r="L89" t="str">
            <v>5.3.7</v>
          </cell>
          <cell r="M89" t="str">
            <v>Const</v>
          </cell>
          <cell r="N89" t="str">
            <v>Proposed</v>
          </cell>
          <cell r="O89" t="str">
            <v>Murray 330kV SS Augmentation - Contract</v>
          </cell>
          <cell r="P89" t="str">
            <v>330SS</v>
          </cell>
          <cell r="Q89" t="str">
            <v>Southern</v>
          </cell>
          <cell r="R89">
            <v>10</v>
          </cell>
          <cell r="T89">
            <v>0.31111111111111112</v>
          </cell>
          <cell r="U89">
            <v>0.90869565217391335</v>
          </cell>
          <cell r="V89">
            <v>7.6294469680582591</v>
          </cell>
          <cell r="W89">
            <v>1.1507462686567167</v>
          </cell>
        </row>
        <row r="90">
          <cell r="A90">
            <v>31</v>
          </cell>
          <cell r="B90" t="str">
            <v>Snowy Assets Rehab - UTSS</v>
          </cell>
          <cell r="C90">
            <v>1</v>
          </cell>
          <cell r="D90">
            <v>39783</v>
          </cell>
          <cell r="E90">
            <v>49</v>
          </cell>
          <cell r="F90">
            <v>3</v>
          </cell>
          <cell r="G90">
            <v>38703</v>
          </cell>
          <cell r="H90">
            <v>6</v>
          </cell>
          <cell r="I90" t="str">
            <v>330/132kV Greenfield</v>
          </cell>
          <cell r="J90">
            <v>36</v>
          </cell>
          <cell r="L90" t="str">
            <v>5.3.7</v>
          </cell>
          <cell r="M90" t="str">
            <v>Const</v>
          </cell>
          <cell r="N90" t="str">
            <v>Proposed</v>
          </cell>
          <cell r="O90" t="str">
            <v>Upper Tumut Switching Station (UTSS) Augmentation - Contract</v>
          </cell>
          <cell r="P90" t="str">
            <v>330SS</v>
          </cell>
          <cell r="Q90" t="str">
            <v>Southern</v>
          </cell>
          <cell r="R90">
            <v>7.5</v>
          </cell>
          <cell r="T90">
            <v>0.23333333333333334</v>
          </cell>
          <cell r="U90">
            <v>0.68152173913043501</v>
          </cell>
          <cell r="V90">
            <v>5.722085226043693</v>
          </cell>
          <cell r="W90">
            <v>0.86305970149253741</v>
          </cell>
        </row>
        <row r="91">
          <cell r="A91" t="str">
            <v>Small Augmentations - New Lines</v>
          </cell>
        </row>
        <row r="92">
          <cell r="A92">
            <v>32</v>
          </cell>
          <cell r="B92" t="str">
            <v>Glen Innes/Inverell supply</v>
          </cell>
          <cell r="C92">
            <v>1</v>
          </cell>
          <cell r="D92">
            <v>40513</v>
          </cell>
          <cell r="E92">
            <v>20</v>
          </cell>
          <cell r="F92">
            <v>1</v>
          </cell>
          <cell r="G92">
            <v>39073</v>
          </cell>
          <cell r="H92">
            <v>3</v>
          </cell>
          <cell r="I92" t="str">
            <v>TL -EIS</v>
          </cell>
          <cell r="J92">
            <v>48</v>
          </cell>
          <cell r="L92" t="str">
            <v>7.2.11</v>
          </cell>
          <cell r="M92" t="str">
            <v>Future</v>
          </cell>
          <cell r="N92" t="str">
            <v>Planning PT</v>
          </cell>
          <cell r="O92" t="str">
            <v>Glen Innes - Inverell 132kV TL (65km)</v>
          </cell>
          <cell r="P92" t="str">
            <v>TL EIS</v>
          </cell>
          <cell r="Q92" t="str">
            <v>Northern</v>
          </cell>
          <cell r="R92">
            <v>12</v>
          </cell>
          <cell r="U92">
            <v>0.17230769230769236</v>
          </cell>
          <cell r="V92">
            <v>0.58769230769230796</v>
          </cell>
          <cell r="W92">
            <v>0.872</v>
          </cell>
          <cell r="X92">
            <v>10.133124555160142</v>
          </cell>
          <cell r="Y92">
            <v>0.2348754448398577</v>
          </cell>
        </row>
        <row r="93">
          <cell r="A93">
            <v>33</v>
          </cell>
          <cell r="B93" t="str">
            <v>Glen Innes/Inverell supply</v>
          </cell>
          <cell r="C93">
            <v>1</v>
          </cell>
          <cell r="D93">
            <v>40513</v>
          </cell>
          <cell r="E93">
            <v>20</v>
          </cell>
          <cell r="F93">
            <v>3</v>
          </cell>
          <cell r="G93">
            <v>39793</v>
          </cell>
          <cell r="H93">
            <v>10</v>
          </cell>
          <cell r="I93" t="str">
            <v>132kV Aug</v>
          </cell>
          <cell r="J93">
            <v>24</v>
          </cell>
          <cell r="L93" t="str">
            <v>7.2.11</v>
          </cell>
          <cell r="M93" t="str">
            <v>Future</v>
          </cell>
          <cell r="N93" t="str">
            <v>Planning PT</v>
          </cell>
          <cell r="O93" t="str">
            <v>Inverell 132kV Switchbay</v>
          </cell>
          <cell r="P93" t="str">
            <v>132SS</v>
          </cell>
          <cell r="Q93" t="str">
            <v>Northern</v>
          </cell>
          <cell r="R93">
            <v>1</v>
          </cell>
          <cell r="W93">
            <v>5.8333333333333348E-2</v>
          </cell>
          <cell r="X93">
            <v>0.76032338308457714</v>
          </cell>
          <cell r="Y93">
            <v>0.18134328358208951</v>
          </cell>
        </row>
        <row r="94">
          <cell r="A94">
            <v>34</v>
          </cell>
          <cell r="B94" t="str">
            <v>Lismore area supply</v>
          </cell>
          <cell r="C94">
            <v>1</v>
          </cell>
          <cell r="D94">
            <v>38961</v>
          </cell>
          <cell r="E94">
            <v>27</v>
          </cell>
          <cell r="F94">
            <v>2</v>
          </cell>
          <cell r="G94">
            <v>38241</v>
          </cell>
          <cell r="H94">
            <v>4</v>
          </cell>
          <cell r="I94" t="str">
            <v>TL -REF</v>
          </cell>
          <cell r="J94">
            <v>24</v>
          </cell>
          <cell r="L94" t="str">
            <v>6.5.2</v>
          </cell>
          <cell r="M94" t="str">
            <v>Poss</v>
          </cell>
          <cell r="N94" t="str">
            <v>Proposed</v>
          </cell>
          <cell r="O94" t="str">
            <v>Uprating of 966 Armidale - Koolkhan 132kV TL - Contract</v>
          </cell>
          <cell r="P94" t="str">
            <v>TL REF</v>
          </cell>
          <cell r="Q94" t="str">
            <v>Northern</v>
          </cell>
          <cell r="R94">
            <v>3</v>
          </cell>
          <cell r="S94">
            <v>0.3318965517241379</v>
          </cell>
          <cell r="T94">
            <v>2.6268872320596466</v>
          </cell>
          <cell r="U94">
            <v>4.1216216216216198E-2</v>
          </cell>
        </row>
        <row r="95">
          <cell r="A95">
            <v>35</v>
          </cell>
          <cell r="B95" t="str">
            <v>Mulwala 132 kV Supply</v>
          </cell>
          <cell r="C95">
            <v>1</v>
          </cell>
          <cell r="D95">
            <v>39783</v>
          </cell>
          <cell r="E95">
            <v>36</v>
          </cell>
          <cell r="F95">
            <v>1</v>
          </cell>
          <cell r="G95">
            <v>38343</v>
          </cell>
          <cell r="H95">
            <v>3</v>
          </cell>
          <cell r="I95" t="str">
            <v>TL -EIS</v>
          </cell>
          <cell r="J95">
            <v>48</v>
          </cell>
          <cell r="L95" t="str">
            <v>6.5.31</v>
          </cell>
          <cell r="M95" t="str">
            <v>Poss</v>
          </cell>
          <cell r="N95" t="str">
            <v>Planning</v>
          </cell>
          <cell r="O95" t="str">
            <v>Mulwala - Finley 132kV TL (62Km) Contract</v>
          </cell>
          <cell r="P95" t="str">
            <v>TL EIS</v>
          </cell>
          <cell r="Q95" t="str">
            <v>Southern</v>
          </cell>
          <cell r="R95">
            <v>12</v>
          </cell>
          <cell r="S95">
            <v>0.17230769230769236</v>
          </cell>
          <cell r="T95">
            <v>0.58769230769230796</v>
          </cell>
          <cell r="U95">
            <v>0.872</v>
          </cell>
          <cell r="V95">
            <v>10.133124555160142</v>
          </cell>
          <cell r="W95">
            <v>0.2348754448398577</v>
          </cell>
        </row>
        <row r="96">
          <cell r="A96">
            <v>36</v>
          </cell>
          <cell r="B96" t="str">
            <v>Mulwala 132 kV Supply</v>
          </cell>
          <cell r="C96">
            <v>1</v>
          </cell>
          <cell r="D96">
            <v>39417</v>
          </cell>
          <cell r="E96">
            <v>36</v>
          </cell>
          <cell r="F96">
            <v>3</v>
          </cell>
          <cell r="G96">
            <v>38697</v>
          </cell>
          <cell r="H96">
            <v>10</v>
          </cell>
          <cell r="I96" t="str">
            <v>132kV Aug</v>
          </cell>
          <cell r="J96">
            <v>24</v>
          </cell>
          <cell r="L96" t="str">
            <v>6.5.31</v>
          </cell>
          <cell r="M96" t="str">
            <v>Poss</v>
          </cell>
          <cell r="N96" t="str">
            <v>Planning</v>
          </cell>
          <cell r="O96" t="str">
            <v>Mulwala 132/66kV Substation Augmentation - Contract</v>
          </cell>
          <cell r="P96" t="str">
            <v>132SS</v>
          </cell>
          <cell r="Q96" t="str">
            <v>Southern</v>
          </cell>
          <cell r="R96">
            <v>2</v>
          </cell>
          <cell r="T96">
            <v>0.1166666666666667</v>
          </cell>
          <cell r="U96">
            <v>1.5206467661691543</v>
          </cell>
          <cell r="V96">
            <v>0.36268656716417902</v>
          </cell>
        </row>
        <row r="97">
          <cell r="A97">
            <v>37</v>
          </cell>
          <cell r="B97" t="str">
            <v>Mulwala 132 kV Supply</v>
          </cell>
          <cell r="C97">
            <v>1</v>
          </cell>
          <cell r="D97">
            <v>39417</v>
          </cell>
          <cell r="E97">
            <v>36</v>
          </cell>
          <cell r="F97">
            <v>3</v>
          </cell>
          <cell r="G97">
            <v>38697</v>
          </cell>
          <cell r="H97">
            <v>10</v>
          </cell>
          <cell r="I97" t="str">
            <v>132kV Aug</v>
          </cell>
          <cell r="J97">
            <v>24</v>
          </cell>
          <cell r="L97" t="str">
            <v>6.5.31</v>
          </cell>
          <cell r="M97" t="str">
            <v>Poss</v>
          </cell>
          <cell r="N97" t="str">
            <v>Planning</v>
          </cell>
          <cell r="O97" t="str">
            <v>Finley 132/66kV Substattion Augmentation - Contract</v>
          </cell>
          <cell r="P97" t="str">
            <v>132SS</v>
          </cell>
          <cell r="Q97" t="str">
            <v>Southern</v>
          </cell>
          <cell r="R97">
            <v>5</v>
          </cell>
          <cell r="T97">
            <v>0.29166666666666674</v>
          </cell>
          <cell r="U97">
            <v>3.801616915422886</v>
          </cell>
          <cell r="V97">
            <v>0.90671641791044766</v>
          </cell>
        </row>
        <row r="98">
          <cell r="A98">
            <v>38</v>
          </cell>
          <cell r="B98" t="str">
            <v>Narrandera and Lockhart supply</v>
          </cell>
          <cell r="C98">
            <v>1</v>
          </cell>
          <cell r="D98">
            <v>40513</v>
          </cell>
          <cell r="E98">
            <v>38</v>
          </cell>
          <cell r="F98">
            <v>3</v>
          </cell>
          <cell r="G98">
            <v>39613</v>
          </cell>
          <cell r="H98">
            <v>7</v>
          </cell>
          <cell r="I98" t="str">
            <v>132kV Greenfield</v>
          </cell>
          <cell r="J98">
            <v>30</v>
          </cell>
          <cell r="L98" t="str">
            <v>6.5.29</v>
          </cell>
          <cell r="M98" t="str">
            <v>Poss</v>
          </cell>
          <cell r="N98" t="str">
            <v>Planning</v>
          </cell>
          <cell r="O98" t="str">
            <v>Narrandera Substation Establish - Contract</v>
          </cell>
          <cell r="P98" t="str">
            <v>132SS</v>
          </cell>
          <cell r="Q98" t="str">
            <v>Southern</v>
          </cell>
          <cell r="R98">
            <v>6</v>
          </cell>
          <cell r="V98">
            <v>1.0714285714285714E-2</v>
          </cell>
          <cell r="W98">
            <v>0.51428571428571446</v>
          </cell>
          <cell r="X98">
            <v>4.6761940298507456</v>
          </cell>
          <cell r="Y98">
            <v>0.79880597014925392</v>
          </cell>
        </row>
        <row r="99">
          <cell r="A99">
            <v>39</v>
          </cell>
          <cell r="B99" t="str">
            <v>Orange 132 kV Substation Augmentation</v>
          </cell>
          <cell r="C99">
            <v>1</v>
          </cell>
          <cell r="D99">
            <v>39783</v>
          </cell>
          <cell r="E99">
            <v>41</v>
          </cell>
          <cell r="F99">
            <v>2</v>
          </cell>
          <cell r="G99">
            <v>39063</v>
          </cell>
          <cell r="H99">
            <v>4</v>
          </cell>
          <cell r="I99" t="str">
            <v>TL -REF</v>
          </cell>
          <cell r="J99">
            <v>24</v>
          </cell>
          <cell r="L99" t="str">
            <v>6.5.18</v>
          </cell>
          <cell r="M99" t="str">
            <v>Poss</v>
          </cell>
          <cell r="N99" t="str">
            <v>Proposed</v>
          </cell>
          <cell r="O99" t="str">
            <v>Orange Outlets Line Works - Contract</v>
          </cell>
          <cell r="P99" t="str">
            <v>TL REF</v>
          </cell>
          <cell r="Q99" t="str">
            <v>Central</v>
          </cell>
          <cell r="R99">
            <v>1</v>
          </cell>
          <cell r="U99">
            <v>8.4770114942528757E-2</v>
          </cell>
          <cell r="V99">
            <v>0.73352256798430082</v>
          </cell>
          <cell r="W99">
            <v>0.18170731707317073</v>
          </cell>
        </row>
        <row r="100">
          <cell r="A100">
            <v>40</v>
          </cell>
          <cell r="B100" t="str">
            <v>Parkes, Forbes and Cowra supply</v>
          </cell>
          <cell r="C100">
            <v>1</v>
          </cell>
          <cell r="D100">
            <v>39692</v>
          </cell>
          <cell r="E100">
            <v>43</v>
          </cell>
          <cell r="F100">
            <v>1</v>
          </cell>
          <cell r="G100">
            <v>38252</v>
          </cell>
          <cell r="H100">
            <v>3</v>
          </cell>
          <cell r="I100" t="str">
            <v>TL -EIS</v>
          </cell>
          <cell r="J100">
            <v>48</v>
          </cell>
          <cell r="L100" t="str">
            <v>6.5.20</v>
          </cell>
          <cell r="M100" t="str">
            <v>Poss</v>
          </cell>
          <cell r="N100" t="str">
            <v>Planning</v>
          </cell>
          <cell r="O100" t="str">
            <v>Manildra Parkes 132kV Line - Contract</v>
          </cell>
          <cell r="P100" t="str">
            <v>TL EIS</v>
          </cell>
          <cell r="Q100" t="str">
            <v>Central</v>
          </cell>
          <cell r="R100">
            <v>12</v>
          </cell>
          <cell r="S100">
            <v>0.33846153846153854</v>
          </cell>
          <cell r="T100">
            <v>0.54153846153846186</v>
          </cell>
          <cell r="U100">
            <v>1.1839999999999999</v>
          </cell>
          <cell r="V100">
            <v>9.8980996441281146</v>
          </cell>
          <cell r="W100">
            <v>3.7900355871886171E-2</v>
          </cell>
        </row>
        <row r="101">
          <cell r="A101">
            <v>41</v>
          </cell>
          <cell r="B101" t="str">
            <v>Parkes, Forbes and Cowra supply</v>
          </cell>
          <cell r="C101">
            <v>1</v>
          </cell>
          <cell r="D101">
            <v>39417</v>
          </cell>
          <cell r="E101">
            <v>43</v>
          </cell>
          <cell r="F101">
            <v>3</v>
          </cell>
          <cell r="G101">
            <v>38697</v>
          </cell>
          <cell r="H101">
            <v>10</v>
          </cell>
          <cell r="I101" t="str">
            <v>132kV Aug</v>
          </cell>
          <cell r="J101">
            <v>24</v>
          </cell>
          <cell r="L101" t="str">
            <v>6.5.20</v>
          </cell>
          <cell r="M101" t="str">
            <v>Poss</v>
          </cell>
          <cell r="N101" t="str">
            <v>Planning</v>
          </cell>
          <cell r="O101" t="str">
            <v>Manildra SS Augmentation - Contract</v>
          </cell>
          <cell r="P101" t="str">
            <v>132SS</v>
          </cell>
          <cell r="Q101" t="str">
            <v>Central</v>
          </cell>
          <cell r="R101">
            <v>1</v>
          </cell>
          <cell r="T101">
            <v>5.8333333333333348E-2</v>
          </cell>
          <cell r="U101">
            <v>0.76032338308457714</v>
          </cell>
          <cell r="V101">
            <v>0.18134328358208951</v>
          </cell>
        </row>
        <row r="102">
          <cell r="A102">
            <v>42</v>
          </cell>
          <cell r="B102" t="str">
            <v>Parkes, Forbes and Cowra supply</v>
          </cell>
          <cell r="C102">
            <v>1</v>
          </cell>
          <cell r="D102">
            <v>39417</v>
          </cell>
          <cell r="E102">
            <v>43</v>
          </cell>
          <cell r="F102">
            <v>2</v>
          </cell>
          <cell r="G102">
            <v>38697</v>
          </cell>
          <cell r="H102">
            <v>4</v>
          </cell>
          <cell r="I102" t="str">
            <v>TL -REF</v>
          </cell>
          <cell r="J102">
            <v>24</v>
          </cell>
          <cell r="L102" t="str">
            <v>6.5.20</v>
          </cell>
          <cell r="M102" t="str">
            <v>Poss</v>
          </cell>
          <cell r="N102" t="str">
            <v>Planning</v>
          </cell>
          <cell r="O102" t="str">
            <v>Cowra Line Uprate - Contract</v>
          </cell>
          <cell r="P102" t="str">
            <v>TL REF</v>
          </cell>
          <cell r="Q102" t="str">
            <v>Central</v>
          </cell>
          <cell r="R102">
            <v>4</v>
          </cell>
          <cell r="T102">
            <v>0.33908045977011503</v>
          </cell>
          <cell r="U102">
            <v>2.9340902719372033</v>
          </cell>
          <cell r="V102">
            <v>0.72682926829268291</v>
          </cell>
        </row>
        <row r="103">
          <cell r="A103">
            <v>43</v>
          </cell>
          <cell r="B103" t="str">
            <v>Snowy Assets Rehab - Lines</v>
          </cell>
          <cell r="C103">
            <v>1</v>
          </cell>
          <cell r="D103">
            <v>39417</v>
          </cell>
          <cell r="E103">
            <v>47</v>
          </cell>
          <cell r="F103">
            <v>2</v>
          </cell>
          <cell r="G103">
            <v>38337</v>
          </cell>
          <cell r="H103">
            <v>2</v>
          </cell>
          <cell r="I103" t="str">
            <v>EHV TL -REF</v>
          </cell>
          <cell r="J103">
            <v>36</v>
          </cell>
          <cell r="L103" t="str">
            <v>5.3.7</v>
          </cell>
          <cell r="M103" t="str">
            <v>Poss</v>
          </cell>
          <cell r="N103" t="str">
            <v>Proposed</v>
          </cell>
          <cell r="O103" t="str">
            <v>Snowy Area 330kV TL Uprate (160Km) - Contract</v>
          </cell>
          <cell r="P103" t="str">
            <v>TL EIS</v>
          </cell>
          <cell r="Q103" t="str">
            <v>Southern</v>
          </cell>
          <cell r="R103">
            <v>8</v>
          </cell>
          <cell r="S103">
            <v>0.37333333333333335</v>
          </cell>
          <cell r="T103">
            <v>0.77946902654867267</v>
          </cell>
          <cell r="U103">
            <v>6.560419241607752</v>
          </cell>
          <cell r="V103">
            <v>0.28677839851024212</v>
          </cell>
        </row>
        <row r="104">
          <cell r="A104">
            <v>44</v>
          </cell>
          <cell r="B104" t="str">
            <v>Supply to South &amp; Inner Metro Sydney</v>
          </cell>
          <cell r="C104">
            <v>1</v>
          </cell>
          <cell r="D104">
            <v>39417</v>
          </cell>
          <cell r="E104">
            <v>52</v>
          </cell>
          <cell r="F104">
            <v>3</v>
          </cell>
          <cell r="G104">
            <v>38697</v>
          </cell>
          <cell r="H104">
            <v>10</v>
          </cell>
          <cell r="I104" t="str">
            <v>132kV Aug</v>
          </cell>
          <cell r="J104">
            <v>24</v>
          </cell>
          <cell r="L104" t="str">
            <v>6.5.13</v>
          </cell>
          <cell r="M104" t="str">
            <v>Poss</v>
          </cell>
          <cell r="N104" t="str">
            <v>PT</v>
          </cell>
          <cell r="O104" t="str">
            <v>Sydney South 132kV Augmentations (910/911 &amp; 916/917) Contract</v>
          </cell>
          <cell r="P104" t="str">
            <v>132SS</v>
          </cell>
          <cell r="Q104" t="str">
            <v>Central</v>
          </cell>
          <cell r="R104">
            <v>2</v>
          </cell>
          <cell r="T104">
            <v>0.1166666666666667</v>
          </cell>
          <cell r="U104">
            <v>1.5206467661691543</v>
          </cell>
          <cell r="V104">
            <v>0.36268656716417902</v>
          </cell>
        </row>
        <row r="105">
          <cell r="A105">
            <v>45</v>
          </cell>
          <cell r="B105" t="str">
            <v>Wagga 132 kV line rearrangements</v>
          </cell>
          <cell r="C105">
            <v>1</v>
          </cell>
          <cell r="D105">
            <v>38565</v>
          </cell>
          <cell r="E105">
            <v>61</v>
          </cell>
          <cell r="F105">
            <v>2</v>
          </cell>
          <cell r="G105">
            <v>37845</v>
          </cell>
          <cell r="H105">
            <v>4</v>
          </cell>
          <cell r="I105" t="str">
            <v>TL -REF</v>
          </cell>
          <cell r="J105">
            <v>24</v>
          </cell>
          <cell r="L105" t="str">
            <v>6.3.3</v>
          </cell>
          <cell r="M105" t="str">
            <v>Likely</v>
          </cell>
          <cell r="N105" t="str">
            <v>Future</v>
          </cell>
          <cell r="O105" t="str">
            <v>Wagga North 132kV Line Re-Arrangements - Contract</v>
          </cell>
          <cell r="P105" t="str">
            <v>TL REF</v>
          </cell>
          <cell r="Q105" t="str">
            <v>Southern</v>
          </cell>
          <cell r="R105">
            <v>0.3</v>
          </cell>
          <cell r="S105">
            <v>0.26335274930102526</v>
          </cell>
          <cell r="T105">
            <v>1.2162162162162162E-3</v>
          </cell>
        </row>
        <row r="106">
          <cell r="A106" t="str">
            <v>Small Augmentations - New Substations</v>
          </cell>
        </row>
        <row r="107">
          <cell r="A107">
            <v>46</v>
          </cell>
          <cell r="B107" t="str">
            <v>Boggabri supply</v>
          </cell>
          <cell r="C107">
            <v>1</v>
          </cell>
          <cell r="D107">
            <v>39142</v>
          </cell>
          <cell r="E107">
            <v>5</v>
          </cell>
          <cell r="F107">
            <v>3</v>
          </cell>
          <cell r="G107">
            <v>38242</v>
          </cell>
          <cell r="H107">
            <v>7</v>
          </cell>
          <cell r="I107" t="str">
            <v>132kV Greenfield</v>
          </cell>
          <cell r="J107">
            <v>30</v>
          </cell>
          <cell r="L107" t="str">
            <v>6.5.5</v>
          </cell>
          <cell r="M107" t="str">
            <v>Poss</v>
          </cell>
          <cell r="N107" t="str">
            <v>Planning PT</v>
          </cell>
          <cell r="O107" t="str">
            <v>Boggabri 132/66kV SS  Contract</v>
          </cell>
          <cell r="P107" t="str">
            <v>132SS</v>
          </cell>
          <cell r="Q107" t="str">
            <v>Northern</v>
          </cell>
          <cell r="R107">
            <v>8</v>
          </cell>
          <cell r="S107">
            <v>0.55000000000000004</v>
          </cell>
          <cell r="T107">
            <v>5.45</v>
          </cell>
          <cell r="U107">
            <v>2</v>
          </cell>
        </row>
        <row r="108">
          <cell r="A108">
            <v>47</v>
          </cell>
          <cell r="B108" t="str">
            <v>Bulahdelah area supply</v>
          </cell>
          <cell r="C108">
            <v>1</v>
          </cell>
          <cell r="D108">
            <v>39142</v>
          </cell>
          <cell r="E108">
            <v>6</v>
          </cell>
          <cell r="F108">
            <v>3</v>
          </cell>
          <cell r="G108">
            <v>38242</v>
          </cell>
          <cell r="H108">
            <v>7</v>
          </cell>
          <cell r="I108" t="str">
            <v>132kV Greenfield</v>
          </cell>
          <cell r="J108">
            <v>30</v>
          </cell>
          <cell r="L108" t="str">
            <v>6.5.8</v>
          </cell>
          <cell r="M108" t="str">
            <v>Poss</v>
          </cell>
          <cell r="N108" t="str">
            <v>Planning PT</v>
          </cell>
          <cell r="O108" t="str">
            <v>Bulahdelah 132/66kV SS  installation</v>
          </cell>
          <cell r="P108" t="str">
            <v>132SS</v>
          </cell>
          <cell r="Q108" t="str">
            <v>Northern</v>
          </cell>
          <cell r="R108">
            <v>8</v>
          </cell>
          <cell r="S108">
            <v>0.55000000000000004</v>
          </cell>
          <cell r="T108">
            <v>5.45</v>
          </cell>
          <cell r="U108">
            <v>2</v>
          </cell>
        </row>
        <row r="109">
          <cell r="A109">
            <v>48</v>
          </cell>
          <cell r="B109" t="str">
            <v>Glen Innes supply</v>
          </cell>
          <cell r="C109">
            <v>1</v>
          </cell>
          <cell r="D109">
            <v>39234</v>
          </cell>
          <cell r="E109">
            <v>19</v>
          </cell>
          <cell r="F109">
            <v>0</v>
          </cell>
          <cell r="G109">
            <v>38694</v>
          </cell>
          <cell r="H109">
            <v>30</v>
          </cell>
          <cell r="I109" t="str">
            <v>TL Property Acquistion</v>
          </cell>
          <cell r="J109">
            <v>18</v>
          </cell>
          <cell r="L109" t="str">
            <v>6.5.4</v>
          </cell>
          <cell r="M109" t="str">
            <v>Poss</v>
          </cell>
          <cell r="N109" t="str">
            <v>Future</v>
          </cell>
          <cell r="O109" t="str">
            <v>Glen Innes 132kV Rebuild (PSR 39) - Contract</v>
          </cell>
          <cell r="P109" t="str">
            <v>132SS</v>
          </cell>
          <cell r="Q109" t="str">
            <v>Northern</v>
          </cell>
          <cell r="R109">
            <v>10</v>
          </cell>
          <cell r="T109">
            <v>0.8</v>
          </cell>
          <cell r="U109">
            <v>9.1999999999999993</v>
          </cell>
        </row>
        <row r="110">
          <cell r="A110">
            <v>49</v>
          </cell>
          <cell r="B110" t="str">
            <v>Narrandera and Lockhart supply</v>
          </cell>
          <cell r="C110">
            <v>1</v>
          </cell>
          <cell r="D110">
            <v>40513</v>
          </cell>
          <cell r="E110">
            <v>38</v>
          </cell>
          <cell r="F110">
            <v>2</v>
          </cell>
          <cell r="G110">
            <v>39793</v>
          </cell>
          <cell r="H110">
            <v>4</v>
          </cell>
          <cell r="I110" t="str">
            <v>TL -REF</v>
          </cell>
          <cell r="J110">
            <v>24</v>
          </cell>
          <cell r="L110" t="str">
            <v>6.5.29</v>
          </cell>
          <cell r="M110" t="str">
            <v>Poss</v>
          </cell>
          <cell r="N110" t="str">
            <v>Planning</v>
          </cell>
          <cell r="O110" t="str">
            <v>994-Narrandera 132kV DCSP line (5km) - Contract</v>
          </cell>
          <cell r="P110" t="str">
            <v>TL REF</v>
          </cell>
          <cell r="Q110" t="str">
            <v>Southern</v>
          </cell>
          <cell r="R110">
            <v>2</v>
          </cell>
          <cell r="W110">
            <v>0.16954022988505751</v>
          </cell>
          <cell r="X110">
            <v>1.4670451359686016</v>
          </cell>
          <cell r="Y110">
            <v>0.36341463414634145</v>
          </cell>
        </row>
        <row r="111">
          <cell r="A111">
            <v>50</v>
          </cell>
          <cell r="B111" t="str">
            <v>South West of Greater Sydney supply</v>
          </cell>
          <cell r="C111">
            <v>1</v>
          </cell>
          <cell r="D111">
            <v>39417</v>
          </cell>
          <cell r="E111">
            <v>51</v>
          </cell>
          <cell r="F111">
            <v>3</v>
          </cell>
          <cell r="G111">
            <v>38337</v>
          </cell>
          <cell r="H111">
            <v>6</v>
          </cell>
          <cell r="I111" t="str">
            <v>330/132kV Greenfield</v>
          </cell>
          <cell r="J111">
            <v>36</v>
          </cell>
          <cell r="L111" t="str">
            <v>6.5.17</v>
          </cell>
          <cell r="M111" t="str">
            <v>Poss</v>
          </cell>
          <cell r="N111" t="str">
            <v>Future</v>
          </cell>
          <cell r="O111" t="str">
            <v>Establishment of Mt Annan 330/132/66kV Substn - Contract</v>
          </cell>
          <cell r="P111" t="str">
            <v>330SS</v>
          </cell>
          <cell r="Q111" t="str">
            <v>Central</v>
          </cell>
          <cell r="R111">
            <v>15</v>
          </cell>
          <cell r="S111">
            <v>0.46666666666666667</v>
          </cell>
          <cell r="T111">
            <v>1.36304347826087</v>
          </cell>
          <cell r="U111">
            <v>11.444170452087386</v>
          </cell>
          <cell r="V111">
            <v>1.7261194029850748</v>
          </cell>
        </row>
        <row r="112">
          <cell r="A112">
            <v>51</v>
          </cell>
          <cell r="B112" t="str">
            <v>Wagga 132/66 kV Substation Transformer Rating Limitations</v>
          </cell>
          <cell r="C112">
            <v>1</v>
          </cell>
          <cell r="D112">
            <v>39417</v>
          </cell>
          <cell r="E112">
            <v>62</v>
          </cell>
          <cell r="F112">
            <v>3</v>
          </cell>
          <cell r="G112">
            <v>38517</v>
          </cell>
          <cell r="H112">
            <v>7</v>
          </cell>
          <cell r="I112" t="str">
            <v>132kV Greenfield</v>
          </cell>
          <cell r="J112">
            <v>30</v>
          </cell>
          <cell r="L112" t="str">
            <v>6.5.27</v>
          </cell>
          <cell r="M112" t="str">
            <v>Poss</v>
          </cell>
          <cell r="N112" t="str">
            <v>Future</v>
          </cell>
          <cell r="O112" t="str">
            <v>Wagga Nth 132/66kV Substation - Contract</v>
          </cell>
          <cell r="P112" t="str">
            <v>132SS</v>
          </cell>
          <cell r="Q112" t="str">
            <v>Southern</v>
          </cell>
          <cell r="R112">
            <v>8</v>
          </cell>
          <cell r="S112">
            <v>1.4285714285714287E-2</v>
          </cell>
          <cell r="T112">
            <v>0.68571428571428605</v>
          </cell>
          <cell r="U112">
            <v>6.2349253731343293</v>
          </cell>
          <cell r="V112">
            <v>1.0650746268656719</v>
          </cell>
        </row>
        <row r="113">
          <cell r="A113">
            <v>52</v>
          </cell>
          <cell r="B113" t="str">
            <v>Wollar - Wellington 330 kV Line &amp; Wollar 330 kV Sw Stn</v>
          </cell>
          <cell r="C113">
            <v>1</v>
          </cell>
          <cell r="D113">
            <v>39417</v>
          </cell>
          <cell r="E113">
            <v>65</v>
          </cell>
          <cell r="F113">
            <v>3</v>
          </cell>
          <cell r="G113">
            <v>38337</v>
          </cell>
          <cell r="H113">
            <v>6</v>
          </cell>
          <cell r="I113" t="str">
            <v>330/132kV Greenfield</v>
          </cell>
          <cell r="J113">
            <v>36</v>
          </cell>
          <cell r="L113" t="str">
            <v>5.3.4</v>
          </cell>
          <cell r="M113" t="str">
            <v>Likely</v>
          </cell>
          <cell r="N113" t="str">
            <v>Committed</v>
          </cell>
          <cell r="O113" t="str">
            <v>Wollar 330kV Switching Station - Contract</v>
          </cell>
          <cell r="P113" t="str">
            <v>330SS</v>
          </cell>
          <cell r="Q113" t="str">
            <v>Central</v>
          </cell>
          <cell r="R113">
            <v>15</v>
          </cell>
          <cell r="S113">
            <v>0.46666666666666667</v>
          </cell>
          <cell r="T113">
            <v>1.36304347826087</v>
          </cell>
          <cell r="U113">
            <v>11.444170452087386</v>
          </cell>
          <cell r="V113">
            <v>1.7261194029850748</v>
          </cell>
        </row>
        <row r="114">
          <cell r="A114" t="str">
            <v>Small Augmentations - Reactive Plant</v>
          </cell>
        </row>
        <row r="115">
          <cell r="A115">
            <v>53</v>
          </cell>
          <cell r="B115" t="str">
            <v>Canberra  - capacitor bank</v>
          </cell>
          <cell r="C115">
            <v>1</v>
          </cell>
          <cell r="D115">
            <v>38687</v>
          </cell>
          <cell r="E115">
            <v>7</v>
          </cell>
          <cell r="F115">
            <v>3</v>
          </cell>
          <cell r="G115">
            <v>38267</v>
          </cell>
          <cell r="H115">
            <v>12</v>
          </cell>
          <cell r="I115" t="str">
            <v>Capacitor Replace</v>
          </cell>
          <cell r="J115">
            <v>14</v>
          </cell>
          <cell r="L115" t="str">
            <v>5.3.8</v>
          </cell>
          <cell r="M115" t="str">
            <v>Likely</v>
          </cell>
          <cell r="N115" t="str">
            <v>Proposed</v>
          </cell>
          <cell r="O115" t="str">
            <v xml:space="preserve">Canberra 132kV 1*80MVAr Cap Bank- Contract </v>
          </cell>
          <cell r="P115" t="str">
            <v>132CAP</v>
          </cell>
          <cell r="Q115" t="str">
            <v>Southern</v>
          </cell>
          <cell r="R115">
            <v>1</v>
          </cell>
          <cell r="S115">
            <v>0.43878787878787873</v>
          </cell>
          <cell r="T115">
            <v>0.56121212121212127</v>
          </cell>
        </row>
        <row r="116">
          <cell r="A116">
            <v>54</v>
          </cell>
          <cell r="B116" t="str">
            <v>Cowra, Parkes and Forbes - capacitor banks</v>
          </cell>
          <cell r="C116">
            <v>1</v>
          </cell>
          <cell r="D116">
            <v>38687</v>
          </cell>
          <cell r="E116">
            <v>13</v>
          </cell>
          <cell r="F116">
            <v>3</v>
          </cell>
          <cell r="G116">
            <v>38267</v>
          </cell>
          <cell r="H116">
            <v>12</v>
          </cell>
          <cell r="I116" t="str">
            <v>Capacitor Replace</v>
          </cell>
          <cell r="J116">
            <v>14</v>
          </cell>
          <cell r="L116" t="str">
            <v>6.3.7</v>
          </cell>
          <cell r="M116" t="str">
            <v>Likely</v>
          </cell>
          <cell r="N116" t="str">
            <v>Future</v>
          </cell>
          <cell r="O116" t="str">
            <v>Forbes 1x132kV 12MVAr Cap Bank - Contract</v>
          </cell>
          <cell r="P116" t="str">
            <v>132CAP</v>
          </cell>
          <cell r="Q116" t="str">
            <v>Central</v>
          </cell>
          <cell r="R116">
            <v>0.5</v>
          </cell>
          <cell r="S116">
            <v>0.21939393939393936</v>
          </cell>
          <cell r="T116">
            <v>0.28060606060606064</v>
          </cell>
        </row>
        <row r="117">
          <cell r="A117">
            <v>55</v>
          </cell>
          <cell r="B117" t="str">
            <v>Cowra, Parkes and Forbes - capacitor banks</v>
          </cell>
          <cell r="C117">
            <v>1</v>
          </cell>
          <cell r="D117">
            <v>38687</v>
          </cell>
          <cell r="E117">
            <v>13</v>
          </cell>
          <cell r="F117">
            <v>3</v>
          </cell>
          <cell r="G117">
            <v>38267</v>
          </cell>
          <cell r="H117">
            <v>12</v>
          </cell>
          <cell r="I117" t="str">
            <v>Capacitor Replace</v>
          </cell>
          <cell r="J117">
            <v>14</v>
          </cell>
          <cell r="L117" t="str">
            <v>6.3.7</v>
          </cell>
          <cell r="M117" t="str">
            <v>Likely</v>
          </cell>
          <cell r="N117" t="str">
            <v>Future</v>
          </cell>
          <cell r="O117" t="str">
            <v>Parkes 1x66kV 8MVAr Cap Bank - Contract</v>
          </cell>
          <cell r="P117" t="str">
            <v>66CAP</v>
          </cell>
          <cell r="Q117" t="str">
            <v>Central</v>
          </cell>
          <cell r="R117">
            <v>0.4</v>
          </cell>
          <cell r="S117">
            <v>0.17551515151515151</v>
          </cell>
          <cell r="T117">
            <v>0.22448484848484848</v>
          </cell>
        </row>
        <row r="118">
          <cell r="A118">
            <v>56</v>
          </cell>
          <cell r="B118" t="str">
            <v>Cowra, Parkes and Forbes - capacitor banks</v>
          </cell>
          <cell r="C118">
            <v>1</v>
          </cell>
          <cell r="D118">
            <v>38687</v>
          </cell>
          <cell r="E118">
            <v>13</v>
          </cell>
          <cell r="F118">
            <v>3</v>
          </cell>
          <cell r="G118">
            <v>38267</v>
          </cell>
          <cell r="H118">
            <v>12</v>
          </cell>
          <cell r="I118" t="str">
            <v>Capacitor Replace</v>
          </cell>
          <cell r="J118">
            <v>14</v>
          </cell>
          <cell r="L118" t="str">
            <v>6.3.7</v>
          </cell>
          <cell r="M118" t="str">
            <v>Likely</v>
          </cell>
          <cell r="N118" t="str">
            <v>Future</v>
          </cell>
          <cell r="O118" t="str">
            <v>Cowra 2x6MVAr 66kV Cap Banks - Contract</v>
          </cell>
          <cell r="P118" t="str">
            <v>66CAP</v>
          </cell>
          <cell r="Q118" t="str">
            <v>Central</v>
          </cell>
          <cell r="R118">
            <v>0.8</v>
          </cell>
          <cell r="S118">
            <v>0.35103030303030303</v>
          </cell>
          <cell r="T118">
            <v>0.44896969696969696</v>
          </cell>
        </row>
        <row r="119">
          <cell r="A119">
            <v>57</v>
          </cell>
          <cell r="B119" t="str">
            <v>Dapto Transformer Capacity Limitations</v>
          </cell>
          <cell r="C119">
            <v>1</v>
          </cell>
          <cell r="D119">
            <v>38687</v>
          </cell>
          <cell r="E119">
            <v>15</v>
          </cell>
          <cell r="F119">
            <v>3</v>
          </cell>
          <cell r="G119">
            <v>38267</v>
          </cell>
          <cell r="H119">
            <v>12</v>
          </cell>
          <cell r="I119" t="str">
            <v>Capacitor Replace</v>
          </cell>
          <cell r="J119">
            <v>14</v>
          </cell>
          <cell r="L119" t="str">
            <v>7.2.18</v>
          </cell>
          <cell r="M119" t="str">
            <v>Future</v>
          </cell>
          <cell r="N119" t="str">
            <v>Planning</v>
          </cell>
          <cell r="O119" t="str">
            <v>Dapto 132kV Capacitor Upgrade - Contract</v>
          </cell>
          <cell r="P119" t="str">
            <v>132CAP</v>
          </cell>
          <cell r="Q119" t="str">
            <v>Central</v>
          </cell>
          <cell r="R119">
            <v>2</v>
          </cell>
          <cell r="S119">
            <v>0.87757575757575745</v>
          </cell>
          <cell r="T119">
            <v>1.1224242424242425</v>
          </cell>
        </row>
        <row r="120">
          <cell r="A120">
            <v>58</v>
          </cell>
          <cell r="B120" t="str">
            <v>Darlington Point - capacitor banks</v>
          </cell>
          <cell r="C120">
            <v>1</v>
          </cell>
          <cell r="D120">
            <v>38687</v>
          </cell>
          <cell r="E120">
            <v>16</v>
          </cell>
          <cell r="F120">
            <v>3</v>
          </cell>
          <cell r="G120">
            <v>38267</v>
          </cell>
          <cell r="H120">
            <v>12</v>
          </cell>
          <cell r="I120" t="str">
            <v>Capacitor Replace</v>
          </cell>
          <cell r="J120">
            <v>14</v>
          </cell>
          <cell r="L120" t="str">
            <v>5.3.9</v>
          </cell>
          <cell r="M120" t="str">
            <v>Likely</v>
          </cell>
          <cell r="N120" t="str">
            <v>Proposed</v>
          </cell>
          <cell r="O120" t="str">
            <v>Darlington Pt. 132kV No. 2&amp;3 Capacitor Banks - Contract</v>
          </cell>
          <cell r="P120" t="str">
            <v>132CAP</v>
          </cell>
          <cell r="Q120" t="str">
            <v>Southern</v>
          </cell>
          <cell r="R120">
            <v>1</v>
          </cell>
          <cell r="S120">
            <v>0.43878787878787873</v>
          </cell>
          <cell r="T120">
            <v>0.56121212121212127</v>
          </cell>
        </row>
        <row r="121">
          <cell r="A121">
            <v>59</v>
          </cell>
          <cell r="B121" t="str">
            <v>Deniliquin - capacitor bank</v>
          </cell>
          <cell r="C121">
            <v>1</v>
          </cell>
          <cell r="D121">
            <v>38687</v>
          </cell>
          <cell r="E121">
            <v>17</v>
          </cell>
          <cell r="F121">
            <v>3</v>
          </cell>
          <cell r="G121">
            <v>38267</v>
          </cell>
          <cell r="H121">
            <v>12</v>
          </cell>
          <cell r="I121" t="str">
            <v>Capacitor Replace</v>
          </cell>
          <cell r="J121">
            <v>14</v>
          </cell>
          <cell r="L121" t="str">
            <v>6.3.8</v>
          </cell>
          <cell r="M121" t="str">
            <v>Likely</v>
          </cell>
          <cell r="N121" t="str">
            <v>Proposed</v>
          </cell>
          <cell r="O121" t="str">
            <v>Deniliquin 132kV 10MVAr capacitor bank - contract</v>
          </cell>
          <cell r="P121" t="str">
            <v>132CAP</v>
          </cell>
          <cell r="Q121" t="str">
            <v>Southern</v>
          </cell>
          <cell r="R121">
            <v>0.6</v>
          </cell>
          <cell r="S121">
            <v>0.26327272727272721</v>
          </cell>
          <cell r="T121">
            <v>0.33672727272727271</v>
          </cell>
        </row>
        <row r="122">
          <cell r="A122">
            <v>60</v>
          </cell>
          <cell r="B122" t="str">
            <v>Lismore area supply</v>
          </cell>
          <cell r="C122">
            <v>1</v>
          </cell>
          <cell r="D122">
            <v>38687</v>
          </cell>
          <cell r="E122">
            <v>27</v>
          </cell>
          <cell r="F122">
            <v>3</v>
          </cell>
          <cell r="G122">
            <v>38267</v>
          </cell>
          <cell r="H122">
            <v>12</v>
          </cell>
          <cell r="I122" t="str">
            <v>Capacitor Replace</v>
          </cell>
          <cell r="J122">
            <v>14</v>
          </cell>
          <cell r="L122" t="str">
            <v>6.5.2</v>
          </cell>
          <cell r="M122" t="str">
            <v>Poss</v>
          </cell>
          <cell r="N122" t="str">
            <v>Proposed</v>
          </cell>
          <cell r="O122" t="str">
            <v>Nambucca 2x10MVAr 66kV Cap Banks - Contract</v>
          </cell>
          <cell r="P122" t="str">
            <v>66CAP</v>
          </cell>
          <cell r="Q122" t="str">
            <v>Northern</v>
          </cell>
          <cell r="R122">
            <v>0.8</v>
          </cell>
          <cell r="S122">
            <v>0.35103030303030303</v>
          </cell>
          <cell r="T122">
            <v>0.44896969696969696</v>
          </cell>
        </row>
        <row r="123">
          <cell r="A123">
            <v>61</v>
          </cell>
          <cell r="B123" t="str">
            <v>Lismore area supply</v>
          </cell>
          <cell r="C123">
            <v>1</v>
          </cell>
          <cell r="D123">
            <v>38687</v>
          </cell>
          <cell r="E123">
            <v>27</v>
          </cell>
          <cell r="F123">
            <v>3</v>
          </cell>
          <cell r="G123">
            <v>38267</v>
          </cell>
          <cell r="H123">
            <v>12</v>
          </cell>
          <cell r="I123" t="str">
            <v>Capacitor Replace</v>
          </cell>
          <cell r="J123">
            <v>14</v>
          </cell>
          <cell r="L123" t="str">
            <v>6.5.2</v>
          </cell>
          <cell r="M123" t="str">
            <v>Poss</v>
          </cell>
          <cell r="N123" t="str">
            <v>Proposed</v>
          </cell>
          <cell r="O123" t="str">
            <v>Koolkhan 2x10MVAr 66kV Cap Banks - Contract</v>
          </cell>
          <cell r="P123" t="str">
            <v>66CAP</v>
          </cell>
          <cell r="Q123" t="str">
            <v>Northern</v>
          </cell>
          <cell r="R123">
            <v>0.8</v>
          </cell>
          <cell r="S123">
            <v>0.35103030303030303</v>
          </cell>
          <cell r="T123">
            <v>0.44896969696969696</v>
          </cell>
        </row>
        <row r="124">
          <cell r="A124">
            <v>62</v>
          </cell>
          <cell r="B124" t="str">
            <v>Main Grid Capacitor Banks - Syd West</v>
          </cell>
          <cell r="C124">
            <v>1</v>
          </cell>
          <cell r="D124">
            <v>38687</v>
          </cell>
          <cell r="E124">
            <v>29</v>
          </cell>
          <cell r="F124">
            <v>3</v>
          </cell>
          <cell r="G124">
            <v>38267</v>
          </cell>
          <cell r="H124">
            <v>12</v>
          </cell>
          <cell r="I124" t="str">
            <v>Capacitor Replace</v>
          </cell>
          <cell r="J124">
            <v>14</v>
          </cell>
          <cell r="L124" t="str">
            <v>6.3.5</v>
          </cell>
          <cell r="M124" t="str">
            <v>Likely</v>
          </cell>
          <cell r="N124" t="str">
            <v>Planning</v>
          </cell>
          <cell r="O124" t="str">
            <v>Sydney West 1*200 MVAr 330kV Bank - Contract</v>
          </cell>
          <cell r="P124" t="str">
            <v>330CAP</v>
          </cell>
          <cell r="Q124" t="str">
            <v>Central</v>
          </cell>
          <cell r="R124">
            <v>2</v>
          </cell>
          <cell r="S124">
            <v>0.87757575757575745</v>
          </cell>
          <cell r="T124">
            <v>1.1224242424242425</v>
          </cell>
        </row>
        <row r="125">
          <cell r="A125">
            <v>63</v>
          </cell>
          <cell r="B125" t="str">
            <v>Main Grid Capacitor Banks - Vales Point</v>
          </cell>
          <cell r="C125">
            <v>1</v>
          </cell>
          <cell r="D125">
            <v>38687</v>
          </cell>
          <cell r="E125">
            <v>29</v>
          </cell>
          <cell r="F125">
            <v>3</v>
          </cell>
          <cell r="G125">
            <v>38267</v>
          </cell>
          <cell r="H125">
            <v>12</v>
          </cell>
          <cell r="I125" t="str">
            <v>Capacitor Replace</v>
          </cell>
          <cell r="J125">
            <v>14</v>
          </cell>
          <cell r="L125" t="str">
            <v>6.3.5</v>
          </cell>
          <cell r="M125" t="str">
            <v>Likely</v>
          </cell>
          <cell r="N125" t="str">
            <v>Planning</v>
          </cell>
          <cell r="O125" t="str">
            <v>Liddell 2*200 MVAr 330kV Banks - Contract</v>
          </cell>
          <cell r="P125" t="str">
            <v>330CAP</v>
          </cell>
          <cell r="Q125" t="str">
            <v>Northern</v>
          </cell>
          <cell r="R125">
            <v>4</v>
          </cell>
          <cell r="S125">
            <v>1.7551515151515149</v>
          </cell>
          <cell r="T125">
            <v>2.2448484848484851</v>
          </cell>
        </row>
        <row r="126">
          <cell r="A126">
            <v>64</v>
          </cell>
          <cell r="B126" t="str">
            <v>Narrabri - capacitor bank</v>
          </cell>
          <cell r="C126">
            <v>1</v>
          </cell>
          <cell r="D126">
            <v>38687</v>
          </cell>
          <cell r="E126">
            <v>37</v>
          </cell>
          <cell r="F126">
            <v>3</v>
          </cell>
          <cell r="G126">
            <v>38267</v>
          </cell>
          <cell r="H126">
            <v>12</v>
          </cell>
          <cell r="I126" t="str">
            <v>Capacitor Replace</v>
          </cell>
          <cell r="J126">
            <v>14</v>
          </cell>
          <cell r="L126" t="str">
            <v>6.3.6</v>
          </cell>
          <cell r="M126" t="str">
            <v>Likely</v>
          </cell>
          <cell r="N126" t="str">
            <v>Planning</v>
          </cell>
          <cell r="O126" t="str">
            <v>Narrabri 8MVAr 66kV Capacitor - Contract</v>
          </cell>
          <cell r="P126" t="str">
            <v>132CAP</v>
          </cell>
          <cell r="Q126" t="str">
            <v>Northern</v>
          </cell>
          <cell r="R126">
            <v>0.5</v>
          </cell>
          <cell r="S126">
            <v>0.21939393939393936</v>
          </cell>
          <cell r="T126">
            <v>0.28060606060606064</v>
          </cell>
        </row>
        <row r="127">
          <cell r="A127">
            <v>65</v>
          </cell>
          <cell r="B127" t="str">
            <v>Parkes area supply</v>
          </cell>
          <cell r="C127">
            <v>1</v>
          </cell>
          <cell r="D127">
            <v>38687</v>
          </cell>
          <cell r="E127">
            <v>42</v>
          </cell>
          <cell r="F127">
            <v>3</v>
          </cell>
          <cell r="G127">
            <v>38267</v>
          </cell>
          <cell r="H127">
            <v>12</v>
          </cell>
          <cell r="I127" t="str">
            <v>Capacitor Replace</v>
          </cell>
          <cell r="J127">
            <v>14</v>
          </cell>
          <cell r="L127" t="str">
            <v>6.5.19</v>
          </cell>
          <cell r="M127" t="str">
            <v>Poss</v>
          </cell>
          <cell r="N127" t="str">
            <v>Planning</v>
          </cell>
          <cell r="O127" t="str">
            <v>Parkes 66kV Cap Bank - Contract</v>
          </cell>
          <cell r="P127" t="str">
            <v>132CAP</v>
          </cell>
          <cell r="Q127" t="str">
            <v>Central</v>
          </cell>
          <cell r="R127">
            <v>0.5</v>
          </cell>
          <cell r="S127">
            <v>0.21939393939393936</v>
          </cell>
          <cell r="T127">
            <v>0.28060606060606064</v>
          </cell>
        </row>
        <row r="128">
          <cell r="A128">
            <v>66</v>
          </cell>
          <cell r="B128" t="str">
            <v>System Reactive Plant</v>
          </cell>
          <cell r="C128">
            <v>1</v>
          </cell>
          <cell r="D128">
            <v>39052</v>
          </cell>
          <cell r="E128">
            <v>57</v>
          </cell>
          <cell r="F128">
            <v>3</v>
          </cell>
          <cell r="G128">
            <v>38632</v>
          </cell>
          <cell r="H128">
            <v>12</v>
          </cell>
          <cell r="I128" t="str">
            <v>Capacitor Replace</v>
          </cell>
          <cell r="J128">
            <v>14</v>
          </cell>
          <cell r="L128" t="str">
            <v>6.5.35</v>
          </cell>
          <cell r="M128" t="str">
            <v>Poss</v>
          </cell>
          <cell r="N128" t="str">
            <v>Planning</v>
          </cell>
          <cell r="O128" t="str">
            <v>Mt Piper 1*150MVAr 330kV Cap Bank - Contract</v>
          </cell>
          <cell r="P128" t="str">
            <v>330CAP</v>
          </cell>
          <cell r="Q128" t="str">
            <v>Central</v>
          </cell>
          <cell r="R128">
            <v>2</v>
          </cell>
          <cell r="T128">
            <v>0.87757575757575745</v>
          </cell>
          <cell r="U128">
            <v>1.1224242424242425</v>
          </cell>
        </row>
        <row r="129">
          <cell r="A129">
            <v>67</v>
          </cell>
          <cell r="B129" t="str">
            <v>System Reactive Plant</v>
          </cell>
          <cell r="C129">
            <v>1</v>
          </cell>
          <cell r="D129">
            <v>39052</v>
          </cell>
          <cell r="E129">
            <v>57</v>
          </cell>
          <cell r="F129">
            <v>3</v>
          </cell>
          <cell r="G129">
            <v>38632</v>
          </cell>
          <cell r="H129">
            <v>12</v>
          </cell>
          <cell r="I129" t="str">
            <v>Capacitor Replace</v>
          </cell>
          <cell r="J129">
            <v>14</v>
          </cell>
          <cell r="L129" t="str">
            <v>6.5.35</v>
          </cell>
          <cell r="M129" t="str">
            <v>Poss</v>
          </cell>
          <cell r="N129" t="str">
            <v>Planning</v>
          </cell>
          <cell r="O129" t="str">
            <v>Bayswater / Liddell 2*150 MVAr Cap Banks - Contract</v>
          </cell>
          <cell r="P129" t="str">
            <v>330CAP</v>
          </cell>
          <cell r="Q129" t="str">
            <v>Northern</v>
          </cell>
          <cell r="R129">
            <v>4</v>
          </cell>
          <cell r="T129">
            <v>1.7551515151515149</v>
          </cell>
          <cell r="U129">
            <v>2.2448484848484851</v>
          </cell>
        </row>
        <row r="130">
          <cell r="A130">
            <v>68</v>
          </cell>
          <cell r="B130" t="str">
            <v>System Reactive Plant</v>
          </cell>
          <cell r="C130">
            <v>1</v>
          </cell>
          <cell r="D130">
            <v>39417</v>
          </cell>
          <cell r="E130">
            <v>57</v>
          </cell>
          <cell r="F130">
            <v>3</v>
          </cell>
          <cell r="G130">
            <v>38997</v>
          </cell>
          <cell r="H130">
            <v>12</v>
          </cell>
          <cell r="I130" t="str">
            <v>Capacitor Replace</v>
          </cell>
          <cell r="J130">
            <v>14</v>
          </cell>
          <cell r="L130" t="str">
            <v>6.5.35</v>
          </cell>
          <cell r="M130" t="str">
            <v>Poss</v>
          </cell>
          <cell r="N130" t="str">
            <v>Planning</v>
          </cell>
          <cell r="O130" t="str">
            <v>Locations to be Specified 3*200 MVAr Cap Banks - Contract</v>
          </cell>
          <cell r="P130" t="str">
            <v>330CAP</v>
          </cell>
          <cell r="Q130" t="str">
            <v>All</v>
          </cell>
          <cell r="R130">
            <v>6</v>
          </cell>
          <cell r="U130">
            <v>2.6327272727272728</v>
          </cell>
          <cell r="V130">
            <v>3.3672727272727272</v>
          </cell>
        </row>
        <row r="131">
          <cell r="A131">
            <v>69</v>
          </cell>
          <cell r="B131" t="str">
            <v>System Reactive Plant</v>
          </cell>
          <cell r="C131">
            <v>1</v>
          </cell>
          <cell r="D131">
            <v>39417</v>
          </cell>
          <cell r="E131">
            <v>57</v>
          </cell>
          <cell r="F131">
            <v>3</v>
          </cell>
          <cell r="G131">
            <v>38997</v>
          </cell>
          <cell r="H131">
            <v>12</v>
          </cell>
          <cell r="I131" t="str">
            <v>Capacitor Replace</v>
          </cell>
          <cell r="J131">
            <v>14</v>
          </cell>
          <cell r="L131" t="str">
            <v>6.5.35</v>
          </cell>
          <cell r="M131" t="str">
            <v>Poss</v>
          </cell>
          <cell r="N131" t="str">
            <v>Planning</v>
          </cell>
          <cell r="O131" t="str">
            <v xml:space="preserve">Location to be specified - 1*200 MVAr 330kV Bank - Contract </v>
          </cell>
          <cell r="P131" t="str">
            <v>330CAP</v>
          </cell>
          <cell r="Q131" t="str">
            <v>All</v>
          </cell>
          <cell r="R131">
            <v>2</v>
          </cell>
          <cell r="U131">
            <v>0.87757575757575745</v>
          </cell>
          <cell r="V131">
            <v>1.1224242424242425</v>
          </cell>
        </row>
        <row r="132">
          <cell r="A132">
            <v>70</v>
          </cell>
          <cell r="B132" t="str">
            <v>System Reactive Plant</v>
          </cell>
          <cell r="C132">
            <v>1</v>
          </cell>
          <cell r="D132">
            <v>39417</v>
          </cell>
          <cell r="E132">
            <v>57</v>
          </cell>
          <cell r="F132">
            <v>3</v>
          </cell>
          <cell r="G132">
            <v>38997</v>
          </cell>
          <cell r="H132">
            <v>12</v>
          </cell>
          <cell r="I132" t="str">
            <v>Capacitor Replace</v>
          </cell>
          <cell r="J132">
            <v>14</v>
          </cell>
          <cell r="L132" t="str">
            <v>6.5.35</v>
          </cell>
          <cell r="M132" t="str">
            <v>Poss</v>
          </cell>
          <cell r="N132" t="str">
            <v>Planning</v>
          </cell>
          <cell r="O132" t="str">
            <v>Eraring 2*150MVAr 330kV Cap Banks - Contract</v>
          </cell>
          <cell r="P132" t="str">
            <v>330CAP</v>
          </cell>
          <cell r="Q132" t="str">
            <v>Northern</v>
          </cell>
          <cell r="R132">
            <v>4</v>
          </cell>
          <cell r="U132">
            <v>1.7551515151515149</v>
          </cell>
          <cell r="V132">
            <v>2.2448484848484851</v>
          </cell>
        </row>
        <row r="133">
          <cell r="A133" t="str">
            <v>Small Augmentations - Substations</v>
          </cell>
        </row>
        <row r="134">
          <cell r="A134">
            <v>71</v>
          </cell>
          <cell r="B134" t="str">
            <v>Central Coast 330 kV Rearr'ts: 24 Line Turn in</v>
          </cell>
          <cell r="C134">
            <v>1</v>
          </cell>
          <cell r="D134">
            <v>38930</v>
          </cell>
          <cell r="E134">
            <v>8</v>
          </cell>
          <cell r="F134">
            <v>3</v>
          </cell>
          <cell r="G134">
            <v>38210</v>
          </cell>
          <cell r="H134">
            <v>9</v>
          </cell>
          <cell r="I134" t="str">
            <v>330/132kV Aug</v>
          </cell>
          <cell r="J134">
            <v>24</v>
          </cell>
          <cell r="L134" t="str">
            <v>5.3.5</v>
          </cell>
          <cell r="M134" t="str">
            <v>Likely</v>
          </cell>
          <cell r="N134" t="str">
            <v>Proposed</v>
          </cell>
          <cell r="O134" t="str">
            <v>Eraring Switchbay New Line Bays/ Eraring PS 330kV S</v>
          </cell>
          <cell r="P134" t="str">
            <v>TL REF</v>
          </cell>
          <cell r="Q134" t="str">
            <v>Northern</v>
          </cell>
          <cell r="R134">
            <v>2</v>
          </cell>
          <cell r="S134">
            <v>0.18333333333333335</v>
          </cell>
          <cell r="T134">
            <v>1.7614942528735633</v>
          </cell>
          <cell r="U134">
            <v>5.5172413793103454E-2</v>
          </cell>
        </row>
        <row r="135">
          <cell r="A135">
            <v>72</v>
          </cell>
          <cell r="B135" t="str">
            <v>Central Coast 330 kV Rearr'ts: 24 Line Turn in</v>
          </cell>
          <cell r="C135">
            <v>1</v>
          </cell>
          <cell r="D135">
            <v>39295</v>
          </cell>
          <cell r="E135">
            <v>8</v>
          </cell>
          <cell r="F135">
            <v>2</v>
          </cell>
          <cell r="G135">
            <v>38215</v>
          </cell>
          <cell r="H135">
            <v>2</v>
          </cell>
          <cell r="I135" t="str">
            <v>EHV TL -REF</v>
          </cell>
          <cell r="J135">
            <v>36</v>
          </cell>
          <cell r="L135" t="str">
            <v>5.3.5</v>
          </cell>
          <cell r="M135" t="str">
            <v>Likely</v>
          </cell>
          <cell r="N135" t="str">
            <v>Proposed</v>
          </cell>
          <cell r="O135" t="str">
            <v>Connection of 24 Vales Pt - Newcastle line to Eraring</v>
          </cell>
          <cell r="P135" t="str">
            <v>TL REF</v>
          </cell>
          <cell r="Q135" t="str">
            <v>Northern</v>
          </cell>
          <cell r="R135">
            <v>1</v>
          </cell>
          <cell r="S135">
            <v>8.787878787878789E-2</v>
          </cell>
          <cell r="T135">
            <v>0.23070528291767237</v>
          </cell>
          <cell r="U135">
            <v>0.678901962723093</v>
          </cell>
          <cell r="V135">
            <v>2.5139664804469269E-3</v>
          </cell>
        </row>
        <row r="136">
          <cell r="A136">
            <v>73</v>
          </cell>
          <cell r="B136" t="str">
            <v>Central Coast 330 kV Rearr'ts: Vales Point</v>
          </cell>
          <cell r="C136">
            <v>1</v>
          </cell>
          <cell r="D136">
            <v>38930</v>
          </cell>
          <cell r="E136">
            <v>8</v>
          </cell>
          <cell r="F136">
            <v>3</v>
          </cell>
          <cell r="G136">
            <v>38210</v>
          </cell>
          <cell r="H136">
            <v>9</v>
          </cell>
          <cell r="I136" t="str">
            <v>330/132kV Aug</v>
          </cell>
          <cell r="J136">
            <v>24</v>
          </cell>
          <cell r="L136" t="str">
            <v>5.3.6</v>
          </cell>
          <cell r="M136" t="str">
            <v>Likely</v>
          </cell>
          <cell r="N136" t="str">
            <v>Proposed</v>
          </cell>
          <cell r="O136" t="str">
            <v>Rearrangement of lines near Vales Pt</v>
          </cell>
          <cell r="P136" t="str">
            <v>TL REF</v>
          </cell>
          <cell r="Q136" t="str">
            <v>Northern</v>
          </cell>
          <cell r="R136">
            <v>3</v>
          </cell>
          <cell r="S136">
            <v>0.27500000000000002</v>
          </cell>
          <cell r="T136">
            <v>2.6422413793103448</v>
          </cell>
          <cell r="U136">
            <v>8.2758620689655185E-2</v>
          </cell>
        </row>
        <row r="137">
          <cell r="A137">
            <v>74</v>
          </cell>
          <cell r="B137" t="str">
            <v>Coffs Harbour: 89 Line Connections at Armidale</v>
          </cell>
          <cell r="C137">
            <v>1</v>
          </cell>
          <cell r="D137">
            <v>38961</v>
          </cell>
          <cell r="E137">
            <v>10</v>
          </cell>
          <cell r="F137">
            <v>2</v>
          </cell>
          <cell r="G137">
            <v>37881</v>
          </cell>
          <cell r="H137">
            <v>2</v>
          </cell>
          <cell r="I137" t="str">
            <v>EHV TL -REF</v>
          </cell>
          <cell r="J137">
            <v>36</v>
          </cell>
          <cell r="L137" t="str">
            <v>5.3.1</v>
          </cell>
          <cell r="M137" t="str">
            <v>Likely</v>
          </cell>
          <cell r="N137" t="str">
            <v>Proposed</v>
          </cell>
          <cell r="O137" t="str">
            <v>Armidale 89 Line Rearrangement - Contract</v>
          </cell>
          <cell r="P137" t="str">
            <v>TL REF</v>
          </cell>
          <cell r="Q137" t="str">
            <v>Northern</v>
          </cell>
          <cell r="R137">
            <v>1</v>
          </cell>
          <cell r="S137">
            <v>0.17868508089747034</v>
          </cell>
          <cell r="T137">
            <v>0.7323935828348247</v>
          </cell>
          <cell r="U137">
            <v>7.3556797020484163E-3</v>
          </cell>
        </row>
        <row r="138">
          <cell r="A138">
            <v>75</v>
          </cell>
          <cell r="B138" t="str">
            <v>Coffs Harbour: 89 Line Connections at Armidale</v>
          </cell>
          <cell r="C138">
            <v>1</v>
          </cell>
          <cell r="D138">
            <v>38961</v>
          </cell>
          <cell r="E138">
            <v>10</v>
          </cell>
          <cell r="F138">
            <v>3</v>
          </cell>
          <cell r="G138">
            <v>38241</v>
          </cell>
          <cell r="H138">
            <v>9</v>
          </cell>
          <cell r="I138" t="str">
            <v>330/132kV Aug</v>
          </cell>
          <cell r="J138">
            <v>24</v>
          </cell>
          <cell r="L138" t="str">
            <v>5.3.1</v>
          </cell>
          <cell r="M138" t="str">
            <v>Likely</v>
          </cell>
          <cell r="N138" t="str">
            <v>Proposed</v>
          </cell>
          <cell r="O138" t="str">
            <v>Connection of 89 Line at Armidale - Contract</v>
          </cell>
          <cell r="P138" t="str">
            <v>330SS</v>
          </cell>
          <cell r="Q138" t="str">
            <v>Northern</v>
          </cell>
          <cell r="R138">
            <v>4.5</v>
          </cell>
          <cell r="S138">
            <v>0.375</v>
          </cell>
          <cell r="T138">
            <v>3.8508620689655171</v>
          </cell>
          <cell r="U138">
            <v>0.27413793103448275</v>
          </cell>
        </row>
        <row r="139">
          <cell r="A139">
            <v>76</v>
          </cell>
          <cell r="B139" t="str">
            <v>Dapto 330/132 kV Substation - Fault Levels</v>
          </cell>
          <cell r="C139">
            <v>1</v>
          </cell>
          <cell r="D139">
            <v>40513</v>
          </cell>
          <cell r="E139">
            <v>14</v>
          </cell>
          <cell r="F139">
            <v>3</v>
          </cell>
          <cell r="G139">
            <v>39793</v>
          </cell>
          <cell r="H139">
            <v>9</v>
          </cell>
          <cell r="I139" t="str">
            <v>330/132kV Aug</v>
          </cell>
          <cell r="J139">
            <v>24</v>
          </cell>
          <cell r="L139" t="str">
            <v>7.2.22</v>
          </cell>
          <cell r="M139" t="str">
            <v>Future</v>
          </cell>
          <cell r="N139" t="str">
            <v>Planning</v>
          </cell>
          <cell r="O139" t="str">
            <v>Dapto Fault Rating Upgrade (330kV Switchyard upgrade) Daylabour</v>
          </cell>
          <cell r="P139" t="str">
            <v>330SS</v>
          </cell>
          <cell r="Q139" t="str">
            <v>Central</v>
          </cell>
          <cell r="R139">
            <v>3</v>
          </cell>
          <cell r="W139">
            <v>0.17499999999999999</v>
          </cell>
          <cell r="X139">
            <v>2.2809701492537315</v>
          </cell>
          <cell r="Y139">
            <v>0.54402985074626864</v>
          </cell>
        </row>
        <row r="140">
          <cell r="A140">
            <v>77</v>
          </cell>
          <cell r="B140" t="str">
            <v>Dapto Transformer Capacity Limitations</v>
          </cell>
          <cell r="C140">
            <v>1</v>
          </cell>
          <cell r="D140">
            <v>39783</v>
          </cell>
          <cell r="E140">
            <v>15</v>
          </cell>
          <cell r="F140">
            <v>3</v>
          </cell>
          <cell r="G140">
            <v>39063</v>
          </cell>
          <cell r="H140">
            <v>10</v>
          </cell>
          <cell r="I140" t="str">
            <v>132kV Aug</v>
          </cell>
          <cell r="J140">
            <v>24</v>
          </cell>
          <cell r="L140" t="str">
            <v>7.2.18</v>
          </cell>
          <cell r="M140" t="str">
            <v>Future</v>
          </cell>
          <cell r="N140" t="str">
            <v>Planning</v>
          </cell>
          <cell r="O140" t="str">
            <v>Dapto 2*132kV Line Bay - Contract</v>
          </cell>
          <cell r="P140" t="str">
            <v>132SS</v>
          </cell>
          <cell r="Q140" t="str">
            <v>Central</v>
          </cell>
          <cell r="R140">
            <v>1</v>
          </cell>
          <cell r="U140">
            <v>5.8333333333333348E-2</v>
          </cell>
          <cell r="V140">
            <v>0.76032338308457714</v>
          </cell>
          <cell r="W140">
            <v>0.18134328358208951</v>
          </cell>
        </row>
        <row r="141">
          <cell r="A141">
            <v>78</v>
          </cell>
          <cell r="B141" t="str">
            <v>Line Terminal Upratings</v>
          </cell>
          <cell r="C141">
            <v>1</v>
          </cell>
          <cell r="D141">
            <v>40148</v>
          </cell>
          <cell r="E141">
            <v>26</v>
          </cell>
          <cell r="F141">
            <v>1</v>
          </cell>
          <cell r="G141">
            <v>38708</v>
          </cell>
          <cell r="H141">
            <v>3</v>
          </cell>
          <cell r="I141" t="str">
            <v>TL -EIS</v>
          </cell>
          <cell r="J141">
            <v>48</v>
          </cell>
          <cell r="L141" t="str">
            <v>6.5.36</v>
          </cell>
          <cell r="M141" t="str">
            <v>Poss</v>
          </cell>
          <cell r="N141" t="str">
            <v>Proposed</v>
          </cell>
          <cell r="O141" t="str">
            <v>Project to Replace Terminal Equipment by Daylabour</v>
          </cell>
          <cell r="P141" t="str">
            <v>330SS</v>
          </cell>
          <cell r="Q141" t="str">
            <v>Various</v>
          </cell>
          <cell r="R141">
            <v>12</v>
          </cell>
          <cell r="T141">
            <v>0.17230769230769236</v>
          </cell>
          <cell r="U141">
            <v>0.58769230769230796</v>
          </cell>
          <cell r="V141">
            <v>0.872</v>
          </cell>
          <cell r="W141">
            <v>10.133124555160142</v>
          </cell>
          <cell r="X141">
            <v>0.2348754448398577</v>
          </cell>
        </row>
        <row r="142">
          <cell r="A142">
            <v>79</v>
          </cell>
          <cell r="B142" t="str">
            <v>Orange 132 kV Substation Augmentation</v>
          </cell>
          <cell r="C142">
            <v>1</v>
          </cell>
          <cell r="D142">
            <v>39783</v>
          </cell>
          <cell r="E142">
            <v>41</v>
          </cell>
          <cell r="F142">
            <v>3</v>
          </cell>
          <cell r="G142">
            <v>39063</v>
          </cell>
          <cell r="H142">
            <v>10</v>
          </cell>
          <cell r="I142" t="str">
            <v>132kV Aug</v>
          </cell>
          <cell r="J142">
            <v>24</v>
          </cell>
          <cell r="L142" t="str">
            <v>6.5.18</v>
          </cell>
          <cell r="M142" t="str">
            <v>Poss</v>
          </cell>
          <cell r="N142" t="str">
            <v>Proposed</v>
          </cell>
          <cell r="O142" t="str">
            <v>Uprating of Orange 132kV &amp; Transformers - Contract</v>
          </cell>
          <cell r="P142" t="str">
            <v>132SS</v>
          </cell>
          <cell r="Q142" t="str">
            <v>Central</v>
          </cell>
          <cell r="R142">
            <v>14</v>
          </cell>
          <cell r="U142">
            <v>0.81666666666666687</v>
          </cell>
          <cell r="V142">
            <v>10.644527363184082</v>
          </cell>
          <cell r="W142">
            <v>2.5388059701492534</v>
          </cell>
        </row>
        <row r="143">
          <cell r="A143">
            <v>80</v>
          </cell>
          <cell r="B143" t="str">
            <v>Snowy Assets Rehab - UTSS</v>
          </cell>
          <cell r="C143">
            <v>1</v>
          </cell>
          <cell r="D143">
            <v>39783</v>
          </cell>
          <cell r="E143">
            <v>49</v>
          </cell>
          <cell r="F143">
            <v>3</v>
          </cell>
          <cell r="G143">
            <v>38703</v>
          </cell>
          <cell r="H143">
            <v>6</v>
          </cell>
          <cell r="I143" t="str">
            <v>330/132kV Greenfield</v>
          </cell>
          <cell r="J143">
            <v>36</v>
          </cell>
          <cell r="L143" t="str">
            <v>5.3.7</v>
          </cell>
          <cell r="M143" t="str">
            <v>Const</v>
          </cell>
          <cell r="N143" t="str">
            <v>Proposed</v>
          </cell>
          <cell r="O143" t="str">
            <v>Upper Tumut Switching Station (UTSS) Augmentation - Contract</v>
          </cell>
          <cell r="P143" t="str">
            <v>330SS</v>
          </cell>
          <cell r="Q143" t="str">
            <v>Southern</v>
          </cell>
          <cell r="R143">
            <v>7.5</v>
          </cell>
          <cell r="T143">
            <v>0.23333333333333334</v>
          </cell>
          <cell r="U143">
            <v>0.68152173913043501</v>
          </cell>
          <cell r="V143">
            <v>5.722085226043693</v>
          </cell>
          <cell r="W143">
            <v>0.86305970149253741</v>
          </cell>
        </row>
        <row r="144">
          <cell r="A144">
            <v>81</v>
          </cell>
          <cell r="B144" t="str">
            <v>Sydney North 132 kV Fault Level Limits</v>
          </cell>
          <cell r="C144">
            <v>1</v>
          </cell>
          <cell r="D144">
            <v>39783</v>
          </cell>
          <cell r="E144">
            <v>53</v>
          </cell>
          <cell r="F144">
            <v>3</v>
          </cell>
          <cell r="G144">
            <v>39063</v>
          </cell>
          <cell r="H144">
            <v>10</v>
          </cell>
          <cell r="I144" t="str">
            <v>132kV Aug</v>
          </cell>
          <cell r="J144">
            <v>24</v>
          </cell>
          <cell r="L144" t="str">
            <v>6.5.10</v>
          </cell>
          <cell r="M144" t="str">
            <v>Poss</v>
          </cell>
          <cell r="N144" t="str">
            <v>Proposed</v>
          </cell>
          <cell r="O144" t="str">
            <v>Sydney North Upgrade - Contract</v>
          </cell>
          <cell r="P144" t="str">
            <v>132SS</v>
          </cell>
          <cell r="Q144" t="str">
            <v>Central</v>
          </cell>
          <cell r="R144">
            <v>5</v>
          </cell>
          <cell r="U144">
            <v>0.29166666666666674</v>
          </cell>
          <cell r="V144">
            <v>3.801616915422886</v>
          </cell>
          <cell r="W144">
            <v>0.90671641791044766</v>
          </cell>
        </row>
        <row r="145">
          <cell r="A145">
            <v>82</v>
          </cell>
          <cell r="B145" t="str">
            <v>Sydney North 132 kV Fault Level Limits</v>
          </cell>
          <cell r="C145">
            <v>1</v>
          </cell>
          <cell r="D145">
            <v>39783</v>
          </cell>
          <cell r="E145">
            <v>53</v>
          </cell>
          <cell r="F145">
            <v>3</v>
          </cell>
          <cell r="G145">
            <v>39063</v>
          </cell>
          <cell r="H145">
            <v>10</v>
          </cell>
          <cell r="I145" t="str">
            <v>132kV Aug</v>
          </cell>
          <cell r="J145">
            <v>24</v>
          </cell>
          <cell r="L145" t="str">
            <v>6.5.10</v>
          </cell>
          <cell r="M145" t="str">
            <v>Poss</v>
          </cell>
          <cell r="N145" t="str">
            <v>Proposed</v>
          </cell>
          <cell r="O145" t="str">
            <v>Sydney North Upgrade due to 132kV fault Levels</v>
          </cell>
          <cell r="P145" t="str">
            <v>330SS</v>
          </cell>
          <cell r="Q145" t="str">
            <v>Central</v>
          </cell>
          <cell r="R145">
            <v>3</v>
          </cell>
          <cell r="U145">
            <v>0.17499999999999999</v>
          </cell>
          <cell r="V145">
            <v>2.2809701492537315</v>
          </cell>
          <cell r="W145">
            <v>0.54402985074626864</v>
          </cell>
        </row>
        <row r="146">
          <cell r="A146">
            <v>83</v>
          </cell>
          <cell r="B146" t="str">
            <v>Sydney West 132 kV Switchbays</v>
          </cell>
          <cell r="C146">
            <v>1</v>
          </cell>
          <cell r="D146">
            <v>38687</v>
          </cell>
          <cell r="E146">
            <v>54</v>
          </cell>
          <cell r="F146">
            <v>3</v>
          </cell>
          <cell r="G146">
            <v>37967</v>
          </cell>
          <cell r="H146">
            <v>10</v>
          </cell>
          <cell r="I146" t="str">
            <v>132kV Aug</v>
          </cell>
          <cell r="J146">
            <v>24</v>
          </cell>
          <cell r="L146" t="str">
            <v>6.3.2</v>
          </cell>
          <cell r="M146" t="str">
            <v>Poss</v>
          </cell>
          <cell r="N146" t="str">
            <v>Proposed</v>
          </cell>
          <cell r="O146" t="str">
            <v>Sydney West 132kV Switchbays - Contract</v>
          </cell>
          <cell r="P146" t="str">
            <v>132SS</v>
          </cell>
          <cell r="Q146" t="str">
            <v>Central</v>
          </cell>
          <cell r="R146">
            <v>1</v>
          </cell>
          <cell r="S146">
            <v>0.76032338308457714</v>
          </cell>
          <cell r="T146">
            <v>0.18134328358208951</v>
          </cell>
        </row>
        <row r="147">
          <cell r="A147">
            <v>84</v>
          </cell>
          <cell r="B147" t="str">
            <v>Sydney West Fault Level Upgrade</v>
          </cell>
          <cell r="C147">
            <v>1</v>
          </cell>
          <cell r="D147">
            <v>39783</v>
          </cell>
          <cell r="E147">
            <v>54</v>
          </cell>
          <cell r="F147">
            <v>3</v>
          </cell>
          <cell r="G147">
            <v>39063</v>
          </cell>
          <cell r="H147">
            <v>9</v>
          </cell>
          <cell r="I147" t="str">
            <v>330/132kV Aug</v>
          </cell>
          <cell r="J147">
            <v>24</v>
          </cell>
          <cell r="L147" t="str">
            <v>6.5.11</v>
          </cell>
          <cell r="M147" t="str">
            <v>Poss</v>
          </cell>
          <cell r="N147" t="str">
            <v>Proposed</v>
          </cell>
          <cell r="O147" t="str">
            <v>Sydney West 330kV Fault Level Upgrade - Contract</v>
          </cell>
          <cell r="P147" t="str">
            <v>330SS</v>
          </cell>
          <cell r="Q147" t="str">
            <v>Central</v>
          </cell>
          <cell r="R147">
            <v>3.5</v>
          </cell>
          <cell r="U147">
            <v>0.20416666666666672</v>
          </cell>
          <cell r="V147">
            <v>2.6611318407960205</v>
          </cell>
          <cell r="W147">
            <v>0.63470149253731334</v>
          </cell>
        </row>
        <row r="148">
          <cell r="A148">
            <v>85</v>
          </cell>
          <cell r="B148" t="str">
            <v>Tuggerah supply</v>
          </cell>
          <cell r="C148">
            <v>1</v>
          </cell>
          <cell r="D148">
            <v>39052</v>
          </cell>
          <cell r="E148">
            <v>59</v>
          </cell>
          <cell r="F148">
            <v>3</v>
          </cell>
          <cell r="G148">
            <v>38332</v>
          </cell>
          <cell r="H148">
            <v>10</v>
          </cell>
          <cell r="I148" t="str">
            <v>132kV Aug</v>
          </cell>
          <cell r="J148">
            <v>24</v>
          </cell>
          <cell r="L148" t="str">
            <v>6.5.9</v>
          </cell>
          <cell r="M148" t="str">
            <v>Poss</v>
          </cell>
          <cell r="N148" t="str">
            <v>Planning</v>
          </cell>
          <cell r="O148" t="str">
            <v>Tuggerah Stage 2 - 132kV Augmentations - Contract</v>
          </cell>
          <cell r="P148" t="str">
            <v>132SS</v>
          </cell>
          <cell r="Q148" t="str">
            <v>Northern</v>
          </cell>
          <cell r="R148">
            <v>2</v>
          </cell>
          <cell r="S148">
            <v>0.1166666666666667</v>
          </cell>
          <cell r="T148">
            <v>1.5206467661691543</v>
          </cell>
          <cell r="U148">
            <v>0.36268656716417902</v>
          </cell>
        </row>
        <row r="149">
          <cell r="A149">
            <v>86</v>
          </cell>
          <cell r="B149" t="str">
            <v>Vineyard 330 kV Substation - 132 kV Switchbays</v>
          </cell>
          <cell r="C149">
            <v>1</v>
          </cell>
          <cell r="D149">
            <v>39052</v>
          </cell>
          <cell r="E149">
            <v>60</v>
          </cell>
          <cell r="F149">
            <v>3</v>
          </cell>
          <cell r="G149">
            <v>38332</v>
          </cell>
          <cell r="H149">
            <v>10</v>
          </cell>
          <cell r="I149" t="str">
            <v>132kV Aug</v>
          </cell>
          <cell r="J149">
            <v>24</v>
          </cell>
          <cell r="L149" t="str">
            <v>5.2.5</v>
          </cell>
          <cell r="M149" t="str">
            <v>Const</v>
          </cell>
          <cell r="N149" t="str">
            <v>Proposed</v>
          </cell>
          <cell r="O149" t="str">
            <v>Vineyard 132 kV  Line Bay(s) - Contract</v>
          </cell>
          <cell r="P149" t="str">
            <v>132SS</v>
          </cell>
          <cell r="Q149" t="str">
            <v>Central</v>
          </cell>
          <cell r="R149">
            <v>2</v>
          </cell>
          <cell r="S149">
            <v>0.1166666666666667</v>
          </cell>
          <cell r="T149">
            <v>1.5206467661691543</v>
          </cell>
          <cell r="U149">
            <v>0.36268656716417902</v>
          </cell>
        </row>
        <row r="150">
          <cell r="A150">
            <v>87</v>
          </cell>
          <cell r="B150" t="str">
            <v>Wollar - Wellington 330 kV Line &amp; Wollar 330 kV Sw Stn</v>
          </cell>
          <cell r="C150">
            <v>1</v>
          </cell>
          <cell r="D150">
            <v>39417</v>
          </cell>
          <cell r="E150">
            <v>65</v>
          </cell>
          <cell r="F150">
            <v>3</v>
          </cell>
          <cell r="G150">
            <v>38697</v>
          </cell>
          <cell r="H150">
            <v>9</v>
          </cell>
          <cell r="I150" t="str">
            <v>330/132kV Aug</v>
          </cell>
          <cell r="J150">
            <v>24</v>
          </cell>
          <cell r="L150" t="str">
            <v>5.3.4</v>
          </cell>
          <cell r="M150" t="str">
            <v>Likely</v>
          </cell>
          <cell r="N150" t="str">
            <v>Committed</v>
          </cell>
          <cell r="O150" t="str">
            <v>Wellington Substation- Installation of Shunt Reactors</v>
          </cell>
          <cell r="P150" t="str">
            <v>330CAP</v>
          </cell>
          <cell r="Q150" t="str">
            <v>Central</v>
          </cell>
          <cell r="R150">
            <v>9</v>
          </cell>
          <cell r="T150">
            <v>0.52500000000000002</v>
          </cell>
          <cell r="U150">
            <v>6.8429104477611933</v>
          </cell>
          <cell r="V150">
            <v>1.6320895522388059</v>
          </cell>
        </row>
        <row r="151">
          <cell r="A151" t="str">
            <v>Small Augmentations - Transformers</v>
          </cell>
        </row>
        <row r="152">
          <cell r="A152">
            <v>88</v>
          </cell>
          <cell r="B152" t="str">
            <v>Armidale, Mrln, Vales, Vinyd,Well'ton,&amp; Yass 330 kV Txs</v>
          </cell>
          <cell r="C152">
            <v>1</v>
          </cell>
          <cell r="D152">
            <v>38749</v>
          </cell>
          <cell r="E152">
            <v>3</v>
          </cell>
          <cell r="F152">
            <v>3</v>
          </cell>
          <cell r="G152">
            <v>38209</v>
          </cell>
          <cell r="H152">
            <v>11</v>
          </cell>
          <cell r="I152" t="str">
            <v>Transformer Replace</v>
          </cell>
          <cell r="J152">
            <v>18</v>
          </cell>
          <cell r="L152" t="str">
            <v>6.3.1</v>
          </cell>
          <cell r="M152" t="str">
            <v>Likely</v>
          </cell>
          <cell r="N152" t="str">
            <v>Planning</v>
          </cell>
          <cell r="O152" t="str">
            <v>Wellington Tx Replacement 2x375MVA tx - contract</v>
          </cell>
          <cell r="P152" t="str">
            <v>330TX</v>
          </cell>
          <cell r="Q152" t="str">
            <v>Central</v>
          </cell>
          <cell r="R152">
            <v>6</v>
          </cell>
          <cell r="S152">
            <v>1.8717391304347832</v>
          </cell>
          <cell r="T152">
            <v>4.1282608695652172</v>
          </cell>
        </row>
        <row r="153">
          <cell r="A153">
            <v>89</v>
          </cell>
          <cell r="B153" t="str">
            <v>Armidale, Mrln, Vales, Vinyd,Well'ton,&amp; Yass 330 kV Txs</v>
          </cell>
          <cell r="C153">
            <v>1</v>
          </cell>
          <cell r="D153">
            <v>38749</v>
          </cell>
          <cell r="E153">
            <v>3</v>
          </cell>
          <cell r="F153">
            <v>3</v>
          </cell>
          <cell r="G153">
            <v>38209</v>
          </cell>
          <cell r="H153">
            <v>11</v>
          </cell>
          <cell r="I153" t="str">
            <v>Transformer Replace</v>
          </cell>
          <cell r="J153">
            <v>18</v>
          </cell>
          <cell r="L153" t="str">
            <v>6.3.1</v>
          </cell>
          <cell r="M153" t="str">
            <v>Likely</v>
          </cell>
          <cell r="N153" t="str">
            <v>Proposed</v>
          </cell>
          <cell r="O153" t="str">
            <v>Vineyard 330kV SS No.1 new Tx  - Contract</v>
          </cell>
          <cell r="P153" t="str">
            <v>330TX</v>
          </cell>
          <cell r="Q153" t="str">
            <v>Central</v>
          </cell>
          <cell r="R153">
            <v>5</v>
          </cell>
          <cell r="S153">
            <v>1.5597826086956528</v>
          </cell>
          <cell r="T153">
            <v>3.4402173913043477</v>
          </cell>
        </row>
        <row r="154">
          <cell r="A154">
            <v>90</v>
          </cell>
          <cell r="B154" t="str">
            <v>Armidale, Mrln, Vales, Vinyd,Well'ton,&amp; Yass 330 kV Txs</v>
          </cell>
          <cell r="C154">
            <v>1</v>
          </cell>
          <cell r="D154">
            <v>39417</v>
          </cell>
          <cell r="E154">
            <v>3</v>
          </cell>
          <cell r="F154">
            <v>3</v>
          </cell>
          <cell r="G154">
            <v>38877</v>
          </cell>
          <cell r="H154">
            <v>11</v>
          </cell>
          <cell r="I154" t="str">
            <v>Transformer Replace</v>
          </cell>
          <cell r="J154">
            <v>18</v>
          </cell>
          <cell r="L154" t="str">
            <v>6.3.1</v>
          </cell>
          <cell r="M154" t="str">
            <v>Likely</v>
          </cell>
          <cell r="N154" t="str">
            <v>Planning</v>
          </cell>
          <cell r="O154" t="str">
            <v>Marulan 330/132kV 200MVAr Tx Replacement - contract</v>
          </cell>
          <cell r="P154" t="str">
            <v>330TX</v>
          </cell>
          <cell r="Q154" t="str">
            <v>Central</v>
          </cell>
          <cell r="R154">
            <v>6</v>
          </cell>
          <cell r="T154">
            <v>0.03</v>
          </cell>
          <cell r="U154">
            <v>4.47</v>
          </cell>
          <cell r="V154">
            <v>1.5</v>
          </cell>
        </row>
        <row r="155">
          <cell r="A155">
            <v>91</v>
          </cell>
          <cell r="B155" t="str">
            <v>Cowra 132/66 kV Tx Limitations</v>
          </cell>
          <cell r="C155">
            <v>1</v>
          </cell>
          <cell r="D155">
            <v>39417</v>
          </cell>
          <cell r="E155">
            <v>12</v>
          </cell>
          <cell r="F155">
            <v>3</v>
          </cell>
          <cell r="G155">
            <v>38697</v>
          </cell>
          <cell r="H155">
            <v>10</v>
          </cell>
          <cell r="I155" t="str">
            <v>132kV Aug</v>
          </cell>
          <cell r="J155">
            <v>24</v>
          </cell>
          <cell r="L155" t="str">
            <v>6.5.21</v>
          </cell>
          <cell r="M155" t="str">
            <v>Poss</v>
          </cell>
          <cell r="N155" t="str">
            <v>Future</v>
          </cell>
          <cell r="O155" t="str">
            <v>Replace 2x132/66kV Transformers (60MVA) (refurbishment for ss) Contract</v>
          </cell>
          <cell r="P155" t="str">
            <v>132TX</v>
          </cell>
          <cell r="Q155" t="str">
            <v>Central</v>
          </cell>
          <cell r="R155">
            <v>6</v>
          </cell>
          <cell r="T155">
            <v>0.35</v>
          </cell>
          <cell r="U155">
            <v>4.5619402985074631</v>
          </cell>
          <cell r="V155">
            <v>1.0880597014925373</v>
          </cell>
        </row>
        <row r="156">
          <cell r="A156">
            <v>92</v>
          </cell>
          <cell r="B156" t="str">
            <v>Dapto Transformer Capacity Limitations</v>
          </cell>
          <cell r="C156">
            <v>1</v>
          </cell>
          <cell r="D156">
            <v>39783</v>
          </cell>
          <cell r="E156">
            <v>15</v>
          </cell>
          <cell r="F156">
            <v>3</v>
          </cell>
          <cell r="G156">
            <v>39243</v>
          </cell>
          <cell r="H156">
            <v>11</v>
          </cell>
          <cell r="I156" t="str">
            <v>Transformer Replace</v>
          </cell>
          <cell r="J156">
            <v>18</v>
          </cell>
          <cell r="L156" t="str">
            <v>7.2.18</v>
          </cell>
          <cell r="M156" t="str">
            <v>Future</v>
          </cell>
          <cell r="N156" t="str">
            <v>Planning</v>
          </cell>
          <cell r="O156" t="str">
            <v>Dapto 330/132kV 375MVAr Transformer - Contract</v>
          </cell>
          <cell r="P156" t="str">
            <v>330TX</v>
          </cell>
          <cell r="Q156" t="str">
            <v>Central</v>
          </cell>
          <cell r="R156">
            <v>5</v>
          </cell>
          <cell r="U156">
            <v>2.5000000000000001E-2</v>
          </cell>
          <cell r="V156">
            <v>3.7250000000000001</v>
          </cell>
          <cell r="W156">
            <v>1.25</v>
          </cell>
        </row>
        <row r="157">
          <cell r="A157">
            <v>93</v>
          </cell>
          <cell r="B157" t="str">
            <v>Deniliquin Tx Rating Limits</v>
          </cell>
          <cell r="C157">
            <v>1</v>
          </cell>
          <cell r="D157">
            <v>40148</v>
          </cell>
          <cell r="E157">
            <v>17</v>
          </cell>
          <cell r="F157">
            <v>3</v>
          </cell>
          <cell r="G157">
            <v>39608</v>
          </cell>
          <cell r="H157">
            <v>11</v>
          </cell>
          <cell r="I157" t="str">
            <v>Transformer Replace</v>
          </cell>
          <cell r="J157">
            <v>18</v>
          </cell>
          <cell r="L157" t="str">
            <v>7.2.21</v>
          </cell>
          <cell r="M157" t="str">
            <v>Future</v>
          </cell>
          <cell r="N157" t="str">
            <v>Planning</v>
          </cell>
          <cell r="O157" t="str">
            <v>Deniliquin 132/66 kV Tx replacement - 2x120MVA - Contract</v>
          </cell>
          <cell r="P157" t="str">
            <v>132TX</v>
          </cell>
          <cell r="Q157" t="str">
            <v>Southern</v>
          </cell>
          <cell r="R157">
            <v>2</v>
          </cell>
          <cell r="V157">
            <v>0.01</v>
          </cell>
          <cell r="W157">
            <v>1.49</v>
          </cell>
          <cell r="X157">
            <v>0.5</v>
          </cell>
        </row>
        <row r="158">
          <cell r="A158">
            <v>94</v>
          </cell>
          <cell r="B158" t="str">
            <v>Finley 132/66kV Tx Capacity Limits</v>
          </cell>
          <cell r="C158">
            <v>1</v>
          </cell>
          <cell r="D158">
            <v>39052</v>
          </cell>
          <cell r="E158">
            <v>18</v>
          </cell>
          <cell r="F158">
            <v>3</v>
          </cell>
          <cell r="G158">
            <v>38332</v>
          </cell>
          <cell r="H158">
            <v>10</v>
          </cell>
          <cell r="I158" t="str">
            <v>132kV Aug</v>
          </cell>
          <cell r="J158">
            <v>24</v>
          </cell>
          <cell r="L158" t="str">
            <v>6.5.30</v>
          </cell>
          <cell r="M158" t="str">
            <v>Poss</v>
          </cell>
          <cell r="N158" t="str">
            <v>Planning</v>
          </cell>
          <cell r="O158" t="str">
            <v xml:space="preserve">Finley Substation Augmentation (2nd Tx) Contract </v>
          </cell>
          <cell r="P158" t="str">
            <v>132SS</v>
          </cell>
          <cell r="Q158" t="str">
            <v>Southern</v>
          </cell>
          <cell r="R158">
            <v>5</v>
          </cell>
          <cell r="S158">
            <v>0.29166666666666674</v>
          </cell>
          <cell r="T158">
            <v>3.801616915422886</v>
          </cell>
          <cell r="U158">
            <v>0.90671641791044766</v>
          </cell>
        </row>
        <row r="159">
          <cell r="A159">
            <v>95</v>
          </cell>
          <cell r="B159" t="str">
            <v>Kempsey 132/33 kV Tx Capacity Limitations</v>
          </cell>
          <cell r="C159">
            <v>1</v>
          </cell>
          <cell r="D159">
            <v>39417</v>
          </cell>
          <cell r="E159">
            <v>25</v>
          </cell>
          <cell r="F159">
            <v>3</v>
          </cell>
          <cell r="G159">
            <v>38877</v>
          </cell>
          <cell r="H159">
            <v>11</v>
          </cell>
          <cell r="I159" t="str">
            <v>Transformer Replace</v>
          </cell>
          <cell r="J159">
            <v>18</v>
          </cell>
          <cell r="L159" t="str">
            <v>7.2.14</v>
          </cell>
          <cell r="M159" t="str">
            <v>Future</v>
          </cell>
          <cell r="N159" t="str">
            <v>Planning</v>
          </cell>
          <cell r="O159" t="str">
            <v>Kempsey 2*60MVA 132/33kV Tx Replacement - Contract</v>
          </cell>
          <cell r="P159" t="str">
            <v>132TX</v>
          </cell>
          <cell r="Q159" t="str">
            <v>Northern</v>
          </cell>
          <cell r="R159">
            <v>4.5</v>
          </cell>
          <cell r="T159">
            <v>2.2499999999999999E-2</v>
          </cell>
          <cell r="U159">
            <v>3.3525</v>
          </cell>
          <cell r="V159">
            <v>1.125</v>
          </cell>
        </row>
        <row r="160">
          <cell r="A160">
            <v>96</v>
          </cell>
          <cell r="B160" t="str">
            <v>Parkes area supply</v>
          </cell>
          <cell r="C160">
            <v>1</v>
          </cell>
          <cell r="D160">
            <v>39052</v>
          </cell>
          <cell r="E160">
            <v>42</v>
          </cell>
          <cell r="F160">
            <v>3</v>
          </cell>
          <cell r="G160">
            <v>38512</v>
          </cell>
          <cell r="H160">
            <v>11</v>
          </cell>
          <cell r="I160" t="str">
            <v>Transformer Replace</v>
          </cell>
          <cell r="J160">
            <v>18</v>
          </cell>
          <cell r="L160" t="str">
            <v>6.5.19</v>
          </cell>
          <cell r="M160" t="str">
            <v>Poss</v>
          </cell>
          <cell r="N160" t="str">
            <v>Planning</v>
          </cell>
          <cell r="O160" t="str">
            <v>Parkes 132/66 kV 2nd Tx SS Aug - Contract</v>
          </cell>
          <cell r="P160" t="str">
            <v>132TX</v>
          </cell>
          <cell r="Q160" t="str">
            <v>Central</v>
          </cell>
          <cell r="R160">
            <v>5</v>
          </cell>
          <cell r="S160">
            <v>2.5000000000000001E-2</v>
          </cell>
          <cell r="T160">
            <v>3.7250000000000001</v>
          </cell>
          <cell r="U160">
            <v>1.25</v>
          </cell>
        </row>
        <row r="161">
          <cell r="A161">
            <v>97</v>
          </cell>
          <cell r="B161" t="str">
            <v>Port Macquarie 132/33 kV Transformer Replacement</v>
          </cell>
          <cell r="C161">
            <v>1</v>
          </cell>
          <cell r="D161">
            <v>38991</v>
          </cell>
          <cell r="E161">
            <v>44</v>
          </cell>
          <cell r="F161">
            <v>3</v>
          </cell>
          <cell r="G161">
            <v>38271</v>
          </cell>
          <cell r="H161">
            <v>10</v>
          </cell>
          <cell r="I161" t="str">
            <v>132kV Aug</v>
          </cell>
          <cell r="J161">
            <v>24</v>
          </cell>
          <cell r="L161" t="str">
            <v>5.3.3</v>
          </cell>
          <cell r="M161" t="str">
            <v>Likely</v>
          </cell>
          <cell r="N161" t="str">
            <v>Proposed</v>
          </cell>
          <cell r="O161" t="str">
            <v>Port Macquarie Tx Replacement - Contract</v>
          </cell>
          <cell r="P161" t="str">
            <v>132TX</v>
          </cell>
          <cell r="Q161" t="str">
            <v>Northern</v>
          </cell>
          <cell r="R161">
            <v>2.8333333333333335</v>
          </cell>
          <cell r="S161">
            <v>0.21249999999999999</v>
          </cell>
          <cell r="T161">
            <v>2.3374999999999999</v>
          </cell>
          <cell r="U161">
            <v>0.28333333333333333</v>
          </cell>
        </row>
        <row r="162">
          <cell r="A162">
            <v>98</v>
          </cell>
          <cell r="B162" t="str">
            <v>Replacement of Two 330/132 kV Txs at Sydney South</v>
          </cell>
          <cell r="C162">
            <v>1</v>
          </cell>
          <cell r="D162">
            <v>39417</v>
          </cell>
          <cell r="E162">
            <v>46</v>
          </cell>
          <cell r="F162">
            <v>3</v>
          </cell>
          <cell r="G162">
            <v>38697</v>
          </cell>
          <cell r="H162">
            <v>9</v>
          </cell>
          <cell r="I162" t="str">
            <v>330/132kV Aug</v>
          </cell>
          <cell r="J162">
            <v>24</v>
          </cell>
          <cell r="L162" t="str">
            <v>7.2.17</v>
          </cell>
          <cell r="M162" t="str">
            <v>Future</v>
          </cell>
          <cell r="N162" t="str">
            <v>Planning</v>
          </cell>
          <cell r="O162" t="str">
            <v>Sydney South #3 &amp; #4 Tx Replacement  - Contract</v>
          </cell>
          <cell r="P162" t="str">
            <v>330TX</v>
          </cell>
          <cell r="Q162" t="str">
            <v>Central</v>
          </cell>
          <cell r="R162">
            <v>12</v>
          </cell>
          <cell r="T162">
            <v>0.7</v>
          </cell>
          <cell r="U162">
            <v>9.1238805970149262</v>
          </cell>
          <cell r="V162">
            <v>2.1761194029850746</v>
          </cell>
        </row>
        <row r="163">
          <cell r="A163">
            <v>99</v>
          </cell>
          <cell r="B163" t="str">
            <v>Tuggerah supply</v>
          </cell>
          <cell r="C163">
            <v>1</v>
          </cell>
          <cell r="D163">
            <v>39783</v>
          </cell>
          <cell r="E163">
            <v>59</v>
          </cell>
          <cell r="F163">
            <v>3</v>
          </cell>
          <cell r="G163">
            <v>39063</v>
          </cell>
          <cell r="H163">
            <v>9</v>
          </cell>
          <cell r="I163" t="str">
            <v>330/132kV Aug</v>
          </cell>
          <cell r="J163">
            <v>24</v>
          </cell>
          <cell r="L163" t="str">
            <v>6.5.9</v>
          </cell>
          <cell r="M163" t="str">
            <v>Poss</v>
          </cell>
          <cell r="N163" t="str">
            <v>Planning</v>
          </cell>
          <cell r="O163" t="str">
            <v>Tuggerah Stage 1 - 330kV &amp; Tx - Contract</v>
          </cell>
          <cell r="P163" t="str">
            <v>330SS</v>
          </cell>
          <cell r="Q163" t="str">
            <v>Northern</v>
          </cell>
          <cell r="R163">
            <v>8</v>
          </cell>
          <cell r="U163">
            <v>0.46666666666666679</v>
          </cell>
          <cell r="V163">
            <v>6.0825870646766171</v>
          </cell>
          <cell r="W163">
            <v>1.4507462686567161</v>
          </cell>
        </row>
        <row r="164">
          <cell r="A164">
            <v>100</v>
          </cell>
          <cell r="B164" t="str">
            <v>Yanco 132/66kV Tx Capacity Limits</v>
          </cell>
          <cell r="C164">
            <v>1</v>
          </cell>
          <cell r="D164">
            <v>40148</v>
          </cell>
          <cell r="E164">
            <v>66</v>
          </cell>
          <cell r="F164">
            <v>3</v>
          </cell>
          <cell r="G164">
            <v>39608</v>
          </cell>
          <cell r="H164">
            <v>11</v>
          </cell>
          <cell r="I164" t="str">
            <v>Transformer Replace</v>
          </cell>
          <cell r="J164">
            <v>18</v>
          </cell>
          <cell r="L164" t="str">
            <v>7.2.20</v>
          </cell>
          <cell r="M164" t="str">
            <v>Future</v>
          </cell>
          <cell r="N164" t="str">
            <v>Planning</v>
          </cell>
          <cell r="O164" t="str">
            <v>Yanco 132/33kV SS Tx Upgrade - Contract</v>
          </cell>
          <cell r="P164" t="str">
            <v>132TX</v>
          </cell>
          <cell r="Q164" t="str">
            <v>Southern</v>
          </cell>
          <cell r="R164">
            <v>2</v>
          </cell>
          <cell r="V164">
            <v>0.01</v>
          </cell>
          <cell r="W164">
            <v>1.49</v>
          </cell>
          <cell r="X164">
            <v>0.5</v>
          </cell>
        </row>
        <row r="165">
          <cell r="A165">
            <v>101</v>
          </cell>
          <cell r="B165" t="str">
            <v>Holroyd Complex - Stage 1 Holroyd 132kV SwStn</v>
          </cell>
          <cell r="C165">
            <v>1</v>
          </cell>
          <cell r="D165">
            <v>39783</v>
          </cell>
          <cell r="E165">
            <v>21</v>
          </cell>
          <cell r="F165">
            <v>3</v>
          </cell>
          <cell r="G165">
            <v>38883</v>
          </cell>
          <cell r="H165">
            <v>7</v>
          </cell>
          <cell r="I165" t="str">
            <v>132kV Greenfield</v>
          </cell>
          <cell r="J165">
            <v>30</v>
          </cell>
          <cell r="L165" t="str">
            <v>6.5.15</v>
          </cell>
          <cell r="M165" t="str">
            <v>Poss</v>
          </cell>
          <cell r="N165" t="str">
            <v>Proposed</v>
          </cell>
          <cell r="O165" t="str">
            <v xml:space="preserve"> Establish Holroyd 132kV Switching Station - Contract</v>
          </cell>
          <cell r="P165" t="str">
            <v>132SS</v>
          </cell>
          <cell r="Q165" t="str">
            <v>Central</v>
          </cell>
          <cell r="R165">
            <v>6</v>
          </cell>
          <cell r="T165">
            <v>1.0714285714285714E-2</v>
          </cell>
          <cell r="U165">
            <v>0.51428571428571446</v>
          </cell>
          <cell r="V165">
            <v>4.6761940298507456</v>
          </cell>
          <cell r="W165">
            <v>0.79880597014925392</v>
          </cell>
        </row>
        <row r="166">
          <cell r="A166">
            <v>102</v>
          </cell>
          <cell r="B166" t="str">
            <v>Holroyd Complex - Stage 1 Holroyd 132kV SwStn</v>
          </cell>
          <cell r="C166">
            <v>1</v>
          </cell>
          <cell r="D166">
            <v>39783</v>
          </cell>
          <cell r="E166">
            <v>21</v>
          </cell>
          <cell r="F166">
            <v>2</v>
          </cell>
          <cell r="G166">
            <v>39063</v>
          </cell>
          <cell r="H166">
            <v>4</v>
          </cell>
          <cell r="I166" t="str">
            <v>TL -REF</v>
          </cell>
          <cell r="J166">
            <v>24</v>
          </cell>
          <cell r="L166" t="str">
            <v>6.5.15</v>
          </cell>
          <cell r="M166" t="str">
            <v>Poss</v>
          </cell>
          <cell r="N166" t="str">
            <v>Proposed</v>
          </cell>
          <cell r="O166" t="str">
            <v xml:space="preserve"> Establish Holroyd 132kV Outlets - Contract</v>
          </cell>
          <cell r="P166" t="str">
            <v>TL REF</v>
          </cell>
          <cell r="Q166" t="str">
            <v>Central</v>
          </cell>
          <cell r="R166">
            <v>3</v>
          </cell>
          <cell r="U166">
            <v>0.25431034482758619</v>
          </cell>
          <cell r="V166">
            <v>2.2005677039529021</v>
          </cell>
          <cell r="W166">
            <v>0.54512195121951201</v>
          </cell>
        </row>
        <row r="167">
          <cell r="A167">
            <v>103</v>
          </cell>
          <cell r="B167" t="str">
            <v>Holroyd Complex - Stage 2 330/132kV Substation</v>
          </cell>
          <cell r="C167">
            <v>1</v>
          </cell>
          <cell r="D167">
            <v>40148</v>
          </cell>
          <cell r="E167">
            <v>21</v>
          </cell>
          <cell r="F167">
            <v>2</v>
          </cell>
          <cell r="G167">
            <v>39068</v>
          </cell>
          <cell r="H167">
            <v>2</v>
          </cell>
          <cell r="I167" t="str">
            <v>EHV TL -REF</v>
          </cell>
          <cell r="J167">
            <v>36</v>
          </cell>
          <cell r="L167" t="str">
            <v>6.5.14</v>
          </cell>
          <cell r="M167" t="str">
            <v>Poss</v>
          </cell>
          <cell r="N167" t="str">
            <v>Proposed</v>
          </cell>
          <cell r="O167" t="str">
            <v>Holroyd Stage 2 Line works - Contract</v>
          </cell>
          <cell r="P167" t="str">
            <v>TL EIS</v>
          </cell>
          <cell r="Q167" t="str">
            <v>Central</v>
          </cell>
          <cell r="R167">
            <v>12</v>
          </cell>
          <cell r="U167">
            <v>0.56000000000000005</v>
          </cell>
          <cell r="V167">
            <v>1.1692035398230087</v>
          </cell>
          <cell r="W167">
            <v>9.8406288624116272</v>
          </cell>
          <cell r="X167">
            <v>0.43016759776536317</v>
          </cell>
        </row>
        <row r="168">
          <cell r="A168">
            <v>104</v>
          </cell>
          <cell r="B168" t="str">
            <v>Holroyd Complex - Stage 2 330/132kV Substation</v>
          </cell>
          <cell r="C168">
            <v>1</v>
          </cell>
          <cell r="D168">
            <v>40148</v>
          </cell>
          <cell r="E168">
            <v>21</v>
          </cell>
          <cell r="F168">
            <v>3</v>
          </cell>
          <cell r="G168">
            <v>39428</v>
          </cell>
          <cell r="H168">
            <v>9</v>
          </cell>
          <cell r="I168" t="str">
            <v>330/132kV Aug</v>
          </cell>
          <cell r="J168">
            <v>24</v>
          </cell>
          <cell r="L168" t="str">
            <v>6.5.14</v>
          </cell>
          <cell r="M168" t="str">
            <v>Poss</v>
          </cell>
          <cell r="N168" t="str">
            <v>Proposed</v>
          </cell>
          <cell r="O168" t="str">
            <v>Establish Holroyd 330/132kV Substation - Contract</v>
          </cell>
          <cell r="P168" t="str">
            <v>330SS</v>
          </cell>
          <cell r="Q168" t="str">
            <v>Central</v>
          </cell>
          <cell r="R168">
            <v>18</v>
          </cell>
          <cell r="V168">
            <v>1.05</v>
          </cell>
          <cell r="W168">
            <v>13.685820895522387</v>
          </cell>
          <cell r="X168">
            <v>3.2641791044776118</v>
          </cell>
        </row>
        <row r="169">
          <cell r="A169">
            <v>105</v>
          </cell>
          <cell r="B169" t="str">
            <v>Holroyd Complex - Stage 2 330/132kV Substation</v>
          </cell>
          <cell r="C169">
            <v>1</v>
          </cell>
          <cell r="D169">
            <v>40148</v>
          </cell>
          <cell r="E169">
            <v>21</v>
          </cell>
          <cell r="F169">
            <v>2</v>
          </cell>
          <cell r="G169">
            <v>39428</v>
          </cell>
          <cell r="H169">
            <v>4</v>
          </cell>
          <cell r="I169" t="str">
            <v>TL -REF</v>
          </cell>
          <cell r="J169">
            <v>24</v>
          </cell>
          <cell r="L169" t="str">
            <v>6.5.14</v>
          </cell>
          <cell r="M169" t="str">
            <v>Poss</v>
          </cell>
          <cell r="N169" t="str">
            <v>Proposed</v>
          </cell>
          <cell r="O169" t="str">
            <v>Holroyd Stage 2 - Easement Services Crossing Contract</v>
          </cell>
          <cell r="P169" t="str">
            <v>TL REF</v>
          </cell>
          <cell r="Q169" t="str">
            <v>Central</v>
          </cell>
          <cell r="R169">
            <v>6</v>
          </cell>
          <cell r="V169">
            <v>0.50862068965517238</v>
          </cell>
          <cell r="W169">
            <v>4.4011354079058043</v>
          </cell>
          <cell r="X169">
            <v>1.090243902439024</v>
          </cell>
        </row>
        <row r="170">
          <cell r="A170">
            <v>106</v>
          </cell>
          <cell r="B170" t="str">
            <v>Holroyd Complex - Stage 3 Reinforce 330kV Capacity</v>
          </cell>
          <cell r="C170">
            <v>1</v>
          </cell>
          <cell r="D170">
            <v>40513</v>
          </cell>
          <cell r="E170">
            <v>21</v>
          </cell>
          <cell r="F170">
            <v>1</v>
          </cell>
          <cell r="G170">
            <v>38713</v>
          </cell>
          <cell r="H170">
            <v>1</v>
          </cell>
          <cell r="I170" t="str">
            <v>EHV TL -EIS</v>
          </cell>
          <cell r="J170">
            <v>60</v>
          </cell>
          <cell r="L170" t="str">
            <v>6.5.14</v>
          </cell>
          <cell r="M170" t="str">
            <v>Poss</v>
          </cell>
          <cell r="N170" t="str">
            <v>Proposed</v>
          </cell>
          <cell r="O170" t="str">
            <v>Holroyd - Stage 3 Line Works Contract</v>
          </cell>
          <cell r="P170" t="str">
            <v>TL EIS</v>
          </cell>
          <cell r="Q170" t="str">
            <v>Central</v>
          </cell>
          <cell r="R170">
            <v>20</v>
          </cell>
          <cell r="T170">
            <v>0.1866666666666667</v>
          </cell>
          <cell r="U170">
            <v>0.82666666666666688</v>
          </cell>
          <cell r="V170">
            <v>0.67440860215053788</v>
          </cell>
          <cell r="W170">
            <v>1.8580645161290319</v>
          </cell>
          <cell r="X170">
            <v>16.137954232147781</v>
          </cell>
          <cell r="Y170">
            <v>0.31623931623931634</v>
          </cell>
        </row>
        <row r="171">
          <cell r="A171">
            <v>107</v>
          </cell>
          <cell r="B171" t="str">
            <v>Holroyd Complex - Stage 3 Reinforce 330kV Capacity</v>
          </cell>
          <cell r="C171">
            <v>1</v>
          </cell>
          <cell r="D171">
            <v>40513</v>
          </cell>
          <cell r="E171">
            <v>21</v>
          </cell>
          <cell r="F171">
            <v>1</v>
          </cell>
          <cell r="G171">
            <v>39073</v>
          </cell>
          <cell r="H171">
            <v>3</v>
          </cell>
          <cell r="I171" t="str">
            <v>TL -EIS</v>
          </cell>
          <cell r="J171">
            <v>48</v>
          </cell>
          <cell r="L171" t="str">
            <v>6.5.14</v>
          </cell>
          <cell r="M171" t="str">
            <v>Poss</v>
          </cell>
          <cell r="N171" t="str">
            <v>Proposed</v>
          </cell>
          <cell r="O171" t="str">
            <v>Holroyd - Stage 3 132kV Cable Works Contract</v>
          </cell>
          <cell r="P171" t="str">
            <v>TL REF</v>
          </cell>
          <cell r="Q171" t="str">
            <v>Central</v>
          </cell>
          <cell r="R171">
            <v>8</v>
          </cell>
          <cell r="U171">
            <v>0.11487179487179489</v>
          </cell>
          <cell r="V171">
            <v>0.39179487179487188</v>
          </cell>
          <cell r="W171">
            <v>0.58133333333333326</v>
          </cell>
          <cell r="X171">
            <v>6.7554163701067624</v>
          </cell>
          <cell r="Y171">
            <v>0.15658362989323849</v>
          </cell>
        </row>
        <row r="172">
          <cell r="A172">
            <v>108</v>
          </cell>
          <cell r="B172" t="str">
            <v>Holroyd Complex - Stage 3 Reinforce 330kV Capacity</v>
          </cell>
          <cell r="C172">
            <v>1</v>
          </cell>
          <cell r="D172">
            <v>40513</v>
          </cell>
          <cell r="E172">
            <v>21</v>
          </cell>
          <cell r="F172">
            <v>3</v>
          </cell>
          <cell r="G172">
            <v>39793</v>
          </cell>
          <cell r="H172">
            <v>9</v>
          </cell>
          <cell r="I172" t="str">
            <v>330/132kV Aug</v>
          </cell>
          <cell r="J172">
            <v>24</v>
          </cell>
          <cell r="L172" t="str">
            <v>6.5.14</v>
          </cell>
          <cell r="M172" t="str">
            <v>Poss</v>
          </cell>
          <cell r="N172" t="str">
            <v>Proposed</v>
          </cell>
          <cell r="O172" t="str">
            <v>Holroyd - Stage 3 Substation Augmentation Contract</v>
          </cell>
          <cell r="P172" t="str">
            <v>330SS</v>
          </cell>
          <cell r="Q172" t="str">
            <v>Central</v>
          </cell>
          <cell r="R172">
            <v>8</v>
          </cell>
          <cell r="W172">
            <v>0.46666666666666679</v>
          </cell>
          <cell r="X172">
            <v>6.0825870646766171</v>
          </cell>
          <cell r="Y172">
            <v>1.4507462686567161</v>
          </cell>
        </row>
        <row r="173">
          <cell r="A173">
            <v>109</v>
          </cell>
          <cell r="B173" t="str">
            <v>Holroyd Complex - Stage 4 Aug Holroyd for 330kV Cable</v>
          </cell>
          <cell r="C173">
            <v>1</v>
          </cell>
          <cell r="D173">
            <v>40513</v>
          </cell>
          <cell r="E173">
            <v>21</v>
          </cell>
          <cell r="F173">
            <v>3</v>
          </cell>
          <cell r="G173">
            <v>39793</v>
          </cell>
          <cell r="H173">
            <v>9</v>
          </cell>
          <cell r="I173" t="str">
            <v>330/132kV Aug</v>
          </cell>
          <cell r="J173">
            <v>24</v>
          </cell>
          <cell r="L173" t="str">
            <v>6.5.14</v>
          </cell>
          <cell r="M173" t="str">
            <v>Poss</v>
          </cell>
          <cell r="N173" t="str">
            <v>Proposed</v>
          </cell>
          <cell r="O173" t="str">
            <v>Holroyd - Stage 4 Substation Augmentation Contract</v>
          </cell>
          <cell r="P173" t="str">
            <v>330SS</v>
          </cell>
          <cell r="Q173" t="str">
            <v>Central</v>
          </cell>
          <cell r="R173">
            <v>12</v>
          </cell>
          <cell r="W173">
            <v>0.7</v>
          </cell>
          <cell r="X173">
            <v>9.1238805970149262</v>
          </cell>
          <cell r="Y173">
            <v>2.1761194029850746</v>
          </cell>
        </row>
        <row r="174">
          <cell r="A174">
            <v>110</v>
          </cell>
          <cell r="B174" t="str">
            <v>Holroyd Complex - Stage 5 330kV Cable to Potts Hill</v>
          </cell>
          <cell r="C174">
            <v>1</v>
          </cell>
          <cell r="D174">
            <v>40513</v>
          </cell>
          <cell r="E174">
            <v>21</v>
          </cell>
          <cell r="F174">
            <v>1</v>
          </cell>
          <cell r="G174">
            <v>38713</v>
          </cell>
          <cell r="H174">
            <v>1</v>
          </cell>
          <cell r="I174" t="str">
            <v>EHV TL -EIS</v>
          </cell>
          <cell r="J174">
            <v>60</v>
          </cell>
          <cell r="L174" t="str">
            <v>6.5.14</v>
          </cell>
          <cell r="M174" t="str">
            <v>Poss</v>
          </cell>
          <cell r="N174" t="str">
            <v>Proposed</v>
          </cell>
          <cell r="O174" t="str">
            <v>Holroyd - Stage 5 First 330kV Cable Connection (17Km)</v>
          </cell>
          <cell r="P174" t="str">
            <v>HV Cable</v>
          </cell>
          <cell r="Q174" t="str">
            <v>Central</v>
          </cell>
          <cell r="R174">
            <v>100</v>
          </cell>
          <cell r="T174">
            <v>0.93333333333333346</v>
          </cell>
          <cell r="U174">
            <v>4.1333333333333337</v>
          </cell>
          <cell r="V174">
            <v>3.3720430107526882</v>
          </cell>
          <cell r="W174">
            <v>9.2903225806451619</v>
          </cell>
          <cell r="X174">
            <v>80.6897711607389</v>
          </cell>
          <cell r="Y174">
            <v>1.5811965811965818</v>
          </cell>
        </row>
        <row r="175">
          <cell r="A175">
            <v>111</v>
          </cell>
          <cell r="B175" t="str">
            <v>Kemps  - Sydney South: Kemps - Liverpool</v>
          </cell>
          <cell r="C175">
            <v>1</v>
          </cell>
          <cell r="D175">
            <v>40513</v>
          </cell>
          <cell r="E175">
            <v>22</v>
          </cell>
          <cell r="F175">
            <v>1</v>
          </cell>
          <cell r="G175">
            <v>38713</v>
          </cell>
          <cell r="H175">
            <v>1</v>
          </cell>
          <cell r="I175" t="str">
            <v>EHV TL -EIS</v>
          </cell>
          <cell r="J175">
            <v>60</v>
          </cell>
          <cell r="L175" t="str">
            <v>6.5.12</v>
          </cell>
          <cell r="M175" t="str">
            <v>Poss</v>
          </cell>
          <cell r="N175" t="str">
            <v>Proposed</v>
          </cell>
          <cell r="O175" t="str">
            <v>Kemps Creek to Liverpool Line - Contract</v>
          </cell>
          <cell r="P175" t="str">
            <v>TL EIS</v>
          </cell>
          <cell r="Q175" t="str">
            <v>Central</v>
          </cell>
          <cell r="R175">
            <v>12</v>
          </cell>
          <cell r="T175">
            <v>0.11200000000000003</v>
          </cell>
          <cell r="U175">
            <v>0.49600000000000016</v>
          </cell>
          <cell r="V175">
            <v>0.40464516129032274</v>
          </cell>
          <cell r="W175">
            <v>1.1148387096774193</v>
          </cell>
          <cell r="X175">
            <v>9.6827725392886688</v>
          </cell>
          <cell r="Y175">
            <v>0.18974358974358982</v>
          </cell>
        </row>
        <row r="176">
          <cell r="A176">
            <v>112</v>
          </cell>
          <cell r="B176" t="str">
            <v>Kemps  - Sydney South: Kemps - Liverpool</v>
          </cell>
          <cell r="C176">
            <v>1</v>
          </cell>
          <cell r="D176">
            <v>41244</v>
          </cell>
          <cell r="E176">
            <v>22</v>
          </cell>
          <cell r="F176">
            <v>1</v>
          </cell>
          <cell r="G176">
            <v>39444</v>
          </cell>
          <cell r="H176">
            <v>1</v>
          </cell>
          <cell r="I176" t="str">
            <v>EHV TL -EIS</v>
          </cell>
          <cell r="J176">
            <v>60</v>
          </cell>
          <cell r="L176" t="str">
            <v>6.5.12</v>
          </cell>
          <cell r="M176" t="str">
            <v>Poss</v>
          </cell>
          <cell r="N176" t="str">
            <v>Proposed</v>
          </cell>
          <cell r="O176" t="str">
            <v>Liverpool to Sydney South Line - Contract</v>
          </cell>
          <cell r="P176" t="str">
            <v>TL EIS</v>
          </cell>
          <cell r="Q176" t="str">
            <v>Central</v>
          </cell>
          <cell r="R176">
            <v>20</v>
          </cell>
          <cell r="V176">
            <v>0.1866666666666667</v>
          </cell>
          <cell r="W176">
            <v>0.82666666666666688</v>
          </cell>
          <cell r="X176">
            <v>0.67440860215053788</v>
          </cell>
          <cell r="Y176">
            <v>1.8580645161290319</v>
          </cell>
          <cell r="Z176">
            <v>16.137954232147781</v>
          </cell>
          <cell r="AA176">
            <v>0.31623931623931634</v>
          </cell>
        </row>
        <row r="177">
          <cell r="A177">
            <v>113</v>
          </cell>
          <cell r="B177" t="str">
            <v>Kemps  - Sydney South: Kemps - Liverpool</v>
          </cell>
          <cell r="C177">
            <v>1</v>
          </cell>
          <cell r="D177">
            <v>40513</v>
          </cell>
          <cell r="E177">
            <v>22</v>
          </cell>
          <cell r="F177">
            <v>3</v>
          </cell>
          <cell r="G177">
            <v>39793</v>
          </cell>
          <cell r="H177">
            <v>9</v>
          </cell>
          <cell r="I177" t="str">
            <v>330/132kV Aug</v>
          </cell>
          <cell r="J177">
            <v>24</v>
          </cell>
          <cell r="L177" t="str">
            <v>6.5.12</v>
          </cell>
          <cell r="M177" t="str">
            <v>Poss</v>
          </cell>
          <cell r="N177" t="str">
            <v>Proposed</v>
          </cell>
          <cell r="O177" t="str">
            <v>Liverpool Substation Augmentation - Contract</v>
          </cell>
          <cell r="P177" t="str">
            <v>330SS</v>
          </cell>
          <cell r="Q177" t="str">
            <v>Central</v>
          </cell>
          <cell r="R177">
            <v>5</v>
          </cell>
          <cell r="W177">
            <v>0.29166666666666674</v>
          </cell>
          <cell r="X177">
            <v>3.801616915422886</v>
          </cell>
          <cell r="Y177">
            <v>0.90671641791044766</v>
          </cell>
        </row>
        <row r="178">
          <cell r="A178">
            <v>114</v>
          </cell>
          <cell r="B178" t="str">
            <v>Kemps  - Sydney South: Kemps - Liverpool</v>
          </cell>
          <cell r="C178">
            <v>1</v>
          </cell>
          <cell r="D178">
            <v>40513</v>
          </cell>
          <cell r="E178">
            <v>22</v>
          </cell>
          <cell r="F178">
            <v>3</v>
          </cell>
          <cell r="G178">
            <v>39793</v>
          </cell>
          <cell r="H178">
            <v>9</v>
          </cell>
          <cell r="I178" t="str">
            <v>330/132kV Aug</v>
          </cell>
          <cell r="J178">
            <v>24</v>
          </cell>
          <cell r="L178" t="str">
            <v>6.5.12</v>
          </cell>
          <cell r="M178" t="str">
            <v>Poss</v>
          </cell>
          <cell r="N178" t="str">
            <v>Proposed</v>
          </cell>
          <cell r="O178" t="str">
            <v>Kemps Creek Substation Augmentation - Contract</v>
          </cell>
          <cell r="P178" t="str">
            <v>330SS</v>
          </cell>
          <cell r="Q178" t="str">
            <v>Central</v>
          </cell>
          <cell r="R178">
            <v>2</v>
          </cell>
          <cell r="W178">
            <v>0.1166666666666667</v>
          </cell>
          <cell r="X178">
            <v>1.5206467661691543</v>
          </cell>
          <cell r="Y178">
            <v>0.36268656716417902</v>
          </cell>
        </row>
        <row r="179">
          <cell r="A179">
            <v>115</v>
          </cell>
          <cell r="B179" t="str">
            <v>Kemps  - Sydney South: Kemps - Liverpool</v>
          </cell>
          <cell r="C179">
            <v>1</v>
          </cell>
          <cell r="D179">
            <v>41244</v>
          </cell>
          <cell r="E179">
            <v>22</v>
          </cell>
          <cell r="F179">
            <v>3</v>
          </cell>
          <cell r="G179">
            <v>40524</v>
          </cell>
          <cell r="H179">
            <v>9</v>
          </cell>
          <cell r="I179" t="str">
            <v>330/132kV Aug</v>
          </cell>
          <cell r="J179">
            <v>24</v>
          </cell>
          <cell r="L179" t="str">
            <v>6.5.12</v>
          </cell>
          <cell r="M179" t="str">
            <v>Poss</v>
          </cell>
          <cell r="N179" t="str">
            <v>Proposed</v>
          </cell>
          <cell r="O179" t="str">
            <v>Sydney South Augmentations - Contract</v>
          </cell>
          <cell r="P179" t="str">
            <v>330SS</v>
          </cell>
          <cell r="Q179" t="str">
            <v>Central</v>
          </cell>
          <cell r="R179">
            <v>6</v>
          </cell>
          <cell r="Y179">
            <v>0.35</v>
          </cell>
          <cell r="Z179">
            <v>4.5619402985074631</v>
          </cell>
          <cell r="AA179">
            <v>1.0880597014925373</v>
          </cell>
        </row>
        <row r="180">
          <cell r="A180">
            <v>116</v>
          </cell>
          <cell r="B180" t="str">
            <v>Kemps - Sydney South: Kemps Ck 500 kV Txs</v>
          </cell>
          <cell r="C180">
            <v>1</v>
          </cell>
          <cell r="D180">
            <v>40513</v>
          </cell>
          <cell r="E180">
            <v>23</v>
          </cell>
          <cell r="F180">
            <v>3</v>
          </cell>
          <cell r="G180">
            <v>39673</v>
          </cell>
          <cell r="H180">
            <v>8</v>
          </cell>
          <cell r="I180" t="str">
            <v>500/330kV Aug</v>
          </cell>
          <cell r="J180">
            <v>28</v>
          </cell>
          <cell r="L180" t="str">
            <v>6.5.12</v>
          </cell>
          <cell r="M180" t="str">
            <v>Poss</v>
          </cell>
          <cell r="N180" t="str">
            <v>Planning PT</v>
          </cell>
          <cell r="O180" t="str">
            <v>Kemps Crk 500/330kV Tx  Contract</v>
          </cell>
          <cell r="P180" t="str">
            <v>500SS</v>
          </cell>
          <cell r="Q180" t="str">
            <v>Central</v>
          </cell>
          <cell r="R180">
            <v>28</v>
          </cell>
          <cell r="W180">
            <v>2.2000000000000002</v>
          </cell>
          <cell r="X180">
            <v>21.609459459459455</v>
          </cell>
          <cell r="Y180">
            <v>4.1905405405405398</v>
          </cell>
        </row>
        <row r="181">
          <cell r="A181">
            <v>117</v>
          </cell>
          <cell r="B181" t="str">
            <v>Kempsey - Pt Macquarie 330kV TL</v>
          </cell>
          <cell r="C181">
            <v>1</v>
          </cell>
          <cell r="D181">
            <v>40148</v>
          </cell>
          <cell r="E181">
            <v>24</v>
          </cell>
          <cell r="F181">
            <v>1</v>
          </cell>
          <cell r="G181">
            <v>38348</v>
          </cell>
          <cell r="H181">
            <v>1</v>
          </cell>
          <cell r="I181" t="str">
            <v>EHV TL -EIS</v>
          </cell>
          <cell r="J181">
            <v>60</v>
          </cell>
          <cell r="L181" t="str">
            <v>6.4.1</v>
          </cell>
          <cell r="M181" t="str">
            <v>Likely</v>
          </cell>
          <cell r="N181" t="str">
            <v>Proposed</v>
          </cell>
          <cell r="O181" t="str">
            <v>Kempsey - Pt Macquarie 330kV TL - Contract</v>
          </cell>
          <cell r="P181" t="str">
            <v>TL EIS</v>
          </cell>
          <cell r="Q181" t="str">
            <v>Northern</v>
          </cell>
          <cell r="R181">
            <v>45</v>
          </cell>
          <cell r="S181">
            <v>0.42</v>
          </cell>
          <cell r="T181">
            <v>1.86</v>
          </cell>
          <cell r="U181">
            <v>1.5174193548387103</v>
          </cell>
          <cell r="V181">
            <v>4.1806451612903226</v>
          </cell>
          <cell r="W181">
            <v>36.310397022332509</v>
          </cell>
          <cell r="X181">
            <v>0.71153846153846179</v>
          </cell>
        </row>
        <row r="182">
          <cell r="A182">
            <v>118</v>
          </cell>
          <cell r="B182" t="str">
            <v>Kempsey - Pt Macquarie 330kV TL</v>
          </cell>
          <cell r="C182">
            <v>1</v>
          </cell>
          <cell r="D182">
            <v>39417</v>
          </cell>
          <cell r="E182">
            <v>24</v>
          </cell>
          <cell r="F182">
            <v>3</v>
          </cell>
          <cell r="G182">
            <v>38697</v>
          </cell>
          <cell r="H182">
            <v>10</v>
          </cell>
          <cell r="I182" t="str">
            <v>132kV Aug</v>
          </cell>
          <cell r="J182">
            <v>24</v>
          </cell>
          <cell r="L182" t="str">
            <v>6.4.1</v>
          </cell>
          <cell r="M182" t="str">
            <v>Likely</v>
          </cell>
          <cell r="N182" t="str">
            <v>Proposed</v>
          </cell>
          <cell r="O182" t="str">
            <v>Nambucca 132kV line switchbay - contract</v>
          </cell>
          <cell r="P182" t="str">
            <v>132SS</v>
          </cell>
          <cell r="Q182" t="str">
            <v>Northern</v>
          </cell>
          <cell r="R182">
            <v>0.5</v>
          </cell>
          <cell r="T182">
            <v>2.9166666666666674E-2</v>
          </cell>
          <cell r="U182">
            <v>0.38016169154228857</v>
          </cell>
          <cell r="V182">
            <v>9.0671641791044755E-2</v>
          </cell>
        </row>
        <row r="183">
          <cell r="A183">
            <v>119</v>
          </cell>
          <cell r="B183" t="str">
            <v>Kempsey - Pt Macquarie 330kV TL</v>
          </cell>
          <cell r="C183">
            <v>1</v>
          </cell>
          <cell r="D183">
            <v>39417</v>
          </cell>
          <cell r="E183">
            <v>24</v>
          </cell>
          <cell r="F183">
            <v>2</v>
          </cell>
          <cell r="G183">
            <v>38697</v>
          </cell>
          <cell r="H183">
            <v>4</v>
          </cell>
          <cell r="I183" t="str">
            <v>TL -REF</v>
          </cell>
          <cell r="J183">
            <v>24</v>
          </cell>
          <cell r="L183" t="str">
            <v>6.4.1</v>
          </cell>
          <cell r="M183" t="str">
            <v>Likely</v>
          </cell>
          <cell r="N183" t="str">
            <v>Proposed</v>
          </cell>
          <cell r="O183" t="str">
            <v>Kempsey 132kV Outlets Rearrangements - Contract</v>
          </cell>
          <cell r="P183" t="str">
            <v>TL REF</v>
          </cell>
          <cell r="Q183" t="str">
            <v>Northern</v>
          </cell>
          <cell r="R183">
            <v>1</v>
          </cell>
          <cell r="T183">
            <v>8.4770114942528757E-2</v>
          </cell>
          <cell r="U183">
            <v>0.73352256798430082</v>
          </cell>
          <cell r="V183">
            <v>0.18170731707317073</v>
          </cell>
        </row>
        <row r="184">
          <cell r="A184">
            <v>120</v>
          </cell>
          <cell r="B184" t="str">
            <v>Kempsey - Pt Macquarie 330kV TL</v>
          </cell>
          <cell r="C184">
            <v>1</v>
          </cell>
          <cell r="D184">
            <v>40148</v>
          </cell>
          <cell r="E184">
            <v>24</v>
          </cell>
          <cell r="F184">
            <v>1</v>
          </cell>
          <cell r="G184">
            <v>38708</v>
          </cell>
          <cell r="H184">
            <v>3</v>
          </cell>
          <cell r="I184" t="str">
            <v>TL -EIS</v>
          </cell>
          <cell r="J184">
            <v>48</v>
          </cell>
          <cell r="L184" t="str">
            <v>6.4.1</v>
          </cell>
          <cell r="M184" t="str">
            <v>Likely</v>
          </cell>
          <cell r="N184" t="str">
            <v>Proposed</v>
          </cell>
          <cell r="O184" t="str">
            <v>Port Macquarie 330kV to Port Macquarie 132kV Line (5km DCSP) Contract</v>
          </cell>
          <cell r="P184" t="str">
            <v>TL EIS</v>
          </cell>
          <cell r="Q184" t="str">
            <v>Northern</v>
          </cell>
          <cell r="R184">
            <v>8</v>
          </cell>
          <cell r="T184">
            <v>0.11487179487179489</v>
          </cell>
          <cell r="U184">
            <v>0.39179487179487188</v>
          </cell>
          <cell r="V184">
            <v>0.58133333333333326</v>
          </cell>
          <cell r="W184">
            <v>6.7554163701067624</v>
          </cell>
          <cell r="X184">
            <v>0.15658362989323849</v>
          </cell>
        </row>
        <row r="185">
          <cell r="A185">
            <v>121</v>
          </cell>
          <cell r="B185" t="str">
            <v>Kempsey - Pt Macquarie 330kV TL</v>
          </cell>
          <cell r="C185">
            <v>1</v>
          </cell>
          <cell r="D185">
            <v>40148</v>
          </cell>
          <cell r="E185">
            <v>24</v>
          </cell>
          <cell r="F185">
            <v>3</v>
          </cell>
          <cell r="G185">
            <v>39428</v>
          </cell>
          <cell r="H185">
            <v>10</v>
          </cell>
          <cell r="I185" t="str">
            <v>132kV Aug</v>
          </cell>
          <cell r="J185">
            <v>24</v>
          </cell>
          <cell r="L185" t="str">
            <v>6.4.1</v>
          </cell>
          <cell r="M185" t="str">
            <v>Likely</v>
          </cell>
          <cell r="N185" t="str">
            <v>Proposed</v>
          </cell>
          <cell r="O185" t="str">
            <v>Port Macquarie 132kV- New 132kV Line bay - Contract</v>
          </cell>
          <cell r="P185" t="str">
            <v>132SS</v>
          </cell>
          <cell r="Q185" t="str">
            <v>Northern</v>
          </cell>
          <cell r="R185">
            <v>1</v>
          </cell>
          <cell r="V185">
            <v>5.8333333333333348E-2</v>
          </cell>
          <cell r="W185">
            <v>0.76032338308457714</v>
          </cell>
          <cell r="X185">
            <v>0.18134328358208951</v>
          </cell>
        </row>
        <row r="186">
          <cell r="A186">
            <v>122</v>
          </cell>
          <cell r="B186" t="str">
            <v>Mid North Coast: Armidale - Kempsey 132 kV line</v>
          </cell>
          <cell r="C186">
            <v>1</v>
          </cell>
          <cell r="D186">
            <v>40878</v>
          </cell>
          <cell r="E186">
            <v>32</v>
          </cell>
          <cell r="F186">
            <v>1</v>
          </cell>
          <cell r="G186">
            <v>39078</v>
          </cell>
          <cell r="H186">
            <v>1</v>
          </cell>
          <cell r="I186" t="str">
            <v>EHV TL -EIS</v>
          </cell>
          <cell r="J186">
            <v>60</v>
          </cell>
          <cell r="L186" t="str">
            <v>6.5.3</v>
          </cell>
          <cell r="M186" t="str">
            <v>Poss</v>
          </cell>
          <cell r="N186" t="str">
            <v>Proposed</v>
          </cell>
          <cell r="O186" t="str">
            <v>Armidale - Kempsey TL Rebuild at 330kV (139Km) Contract</v>
          </cell>
          <cell r="P186" t="str">
            <v>TL EIS</v>
          </cell>
          <cell r="Q186" t="str">
            <v>Northern</v>
          </cell>
          <cell r="R186">
            <v>70</v>
          </cell>
          <cell r="U186">
            <v>0.65333333333333354</v>
          </cell>
          <cell r="V186">
            <v>2.8933333333333335</v>
          </cell>
          <cell r="W186">
            <v>2.3604301075268825</v>
          </cell>
          <cell r="X186">
            <v>6.5032258064516117</v>
          </cell>
          <cell r="Y186">
            <v>56.482839812517241</v>
          </cell>
          <cell r="Z186">
            <v>1.1068376068376073</v>
          </cell>
        </row>
        <row r="187">
          <cell r="A187">
            <v>123</v>
          </cell>
          <cell r="B187" t="str">
            <v>Mid North Coast: Coffs - Kempsey 132 kV line</v>
          </cell>
          <cell r="C187">
            <v>1</v>
          </cell>
          <cell r="D187">
            <v>39417</v>
          </cell>
          <cell r="E187">
            <v>33</v>
          </cell>
          <cell r="F187">
            <v>3</v>
          </cell>
          <cell r="G187">
            <v>38517</v>
          </cell>
          <cell r="H187">
            <v>7</v>
          </cell>
          <cell r="I187" t="str">
            <v>132kV Greenfield</v>
          </cell>
          <cell r="J187">
            <v>30</v>
          </cell>
          <cell r="L187" t="str">
            <v>6.5.3</v>
          </cell>
          <cell r="M187" t="str">
            <v>Poss</v>
          </cell>
          <cell r="N187" t="str">
            <v>Proposed</v>
          </cell>
          <cell r="O187" t="str">
            <v>Sawtell 132/66kV SS  - Contract</v>
          </cell>
          <cell r="P187" t="str">
            <v>132SS</v>
          </cell>
          <cell r="Q187" t="str">
            <v>Northern</v>
          </cell>
          <cell r="R187">
            <v>8</v>
          </cell>
          <cell r="S187">
            <v>1.4285714285714287E-2</v>
          </cell>
          <cell r="T187">
            <v>0.68571428571428605</v>
          </cell>
          <cell r="U187">
            <v>6.2349253731343293</v>
          </cell>
          <cell r="V187">
            <v>1.0650746268656719</v>
          </cell>
        </row>
        <row r="188">
          <cell r="A188">
            <v>124</v>
          </cell>
          <cell r="B188" t="str">
            <v>Mid North Coast: Coffs - Kempsey 132 kV line</v>
          </cell>
          <cell r="C188">
            <v>1</v>
          </cell>
          <cell r="D188">
            <v>39417</v>
          </cell>
          <cell r="E188">
            <v>33</v>
          </cell>
          <cell r="F188">
            <v>3</v>
          </cell>
          <cell r="G188">
            <v>38517</v>
          </cell>
          <cell r="H188">
            <v>7</v>
          </cell>
          <cell r="I188" t="str">
            <v>132kV Greenfield</v>
          </cell>
          <cell r="J188">
            <v>30</v>
          </cell>
          <cell r="L188" t="str">
            <v>6.5.3</v>
          </cell>
          <cell r="M188" t="str">
            <v>Poss</v>
          </cell>
          <cell r="N188" t="str">
            <v>Proposed</v>
          </cell>
          <cell r="O188" t="str">
            <v>Raleigh 132/66kV SS  - Contract</v>
          </cell>
          <cell r="P188" t="str">
            <v>132SS</v>
          </cell>
          <cell r="Q188" t="str">
            <v>Northern</v>
          </cell>
          <cell r="R188">
            <v>8</v>
          </cell>
          <cell r="S188">
            <v>1.4285714285714287E-2</v>
          </cell>
          <cell r="T188">
            <v>0.68571428571428605</v>
          </cell>
          <cell r="U188">
            <v>6.2349253731343293</v>
          </cell>
          <cell r="V188">
            <v>1.0650746268656719</v>
          </cell>
        </row>
        <row r="189">
          <cell r="A189">
            <v>125</v>
          </cell>
          <cell r="B189" t="str">
            <v>Mid North Coast: Coffs - Kempsey 132 kV line</v>
          </cell>
          <cell r="C189">
            <v>1</v>
          </cell>
          <cell r="D189">
            <v>39417</v>
          </cell>
          <cell r="E189">
            <v>33</v>
          </cell>
          <cell r="F189">
            <v>3</v>
          </cell>
          <cell r="G189">
            <v>38517</v>
          </cell>
          <cell r="H189">
            <v>7</v>
          </cell>
          <cell r="I189" t="str">
            <v>132kV Greenfield</v>
          </cell>
          <cell r="J189">
            <v>30</v>
          </cell>
          <cell r="L189" t="str">
            <v>6.5.3</v>
          </cell>
          <cell r="M189" t="str">
            <v>Poss</v>
          </cell>
          <cell r="N189" t="str">
            <v>Proposed</v>
          </cell>
          <cell r="O189" t="str">
            <v>Macksville 132/66kV SS  - Contract</v>
          </cell>
          <cell r="P189" t="str">
            <v>132SS</v>
          </cell>
          <cell r="Q189" t="str">
            <v>Northern</v>
          </cell>
          <cell r="R189">
            <v>8</v>
          </cell>
          <cell r="S189">
            <v>1.4285714285714287E-2</v>
          </cell>
          <cell r="T189">
            <v>0.68571428571428605</v>
          </cell>
          <cell r="U189">
            <v>6.2349253731343293</v>
          </cell>
          <cell r="V189">
            <v>1.0650746268656719</v>
          </cell>
        </row>
        <row r="190">
          <cell r="A190">
            <v>126</v>
          </cell>
          <cell r="B190" t="str">
            <v>Mid North Coast: Coffs - Kempsey 132 kV line</v>
          </cell>
          <cell r="C190">
            <v>1</v>
          </cell>
          <cell r="D190">
            <v>39417</v>
          </cell>
          <cell r="E190">
            <v>33</v>
          </cell>
          <cell r="F190">
            <v>3</v>
          </cell>
          <cell r="G190">
            <v>38697</v>
          </cell>
          <cell r="H190">
            <v>10</v>
          </cell>
          <cell r="I190" t="str">
            <v>132kV Aug</v>
          </cell>
          <cell r="J190">
            <v>24</v>
          </cell>
          <cell r="L190" t="str">
            <v>6.5.3</v>
          </cell>
          <cell r="M190" t="str">
            <v>Poss</v>
          </cell>
          <cell r="N190" t="str">
            <v>Proposed</v>
          </cell>
          <cell r="O190" t="str">
            <v>Coffs Harbour 132kV Augmentation - Contract</v>
          </cell>
          <cell r="P190" t="str">
            <v>132SS</v>
          </cell>
          <cell r="Q190" t="str">
            <v>Northern</v>
          </cell>
          <cell r="R190">
            <v>0.5</v>
          </cell>
          <cell r="T190">
            <v>2.9166666666666674E-2</v>
          </cell>
          <cell r="U190">
            <v>0.38016169154228857</v>
          </cell>
          <cell r="V190">
            <v>9.0671641791044755E-2</v>
          </cell>
        </row>
        <row r="191">
          <cell r="A191">
            <v>127</v>
          </cell>
          <cell r="B191" t="str">
            <v>Mid North Coast: Coffs - Kempsey 132 kV line</v>
          </cell>
          <cell r="C191">
            <v>1</v>
          </cell>
          <cell r="D191">
            <v>39417</v>
          </cell>
          <cell r="E191">
            <v>33</v>
          </cell>
          <cell r="F191">
            <v>3</v>
          </cell>
          <cell r="G191">
            <v>38697</v>
          </cell>
          <cell r="H191">
            <v>10</v>
          </cell>
          <cell r="I191" t="str">
            <v>132kV Aug</v>
          </cell>
          <cell r="J191">
            <v>24</v>
          </cell>
          <cell r="L191" t="str">
            <v>6.5.3</v>
          </cell>
          <cell r="M191" t="str">
            <v>Poss</v>
          </cell>
          <cell r="N191" t="str">
            <v>Proposed</v>
          </cell>
          <cell r="O191" t="str">
            <v>Nambucca 2nd 132kV/66kV Tx &amp; line swbays- Contract</v>
          </cell>
          <cell r="P191" t="str">
            <v>132TX</v>
          </cell>
          <cell r="Q191" t="str">
            <v>Northern</v>
          </cell>
          <cell r="R191">
            <v>5</v>
          </cell>
          <cell r="T191">
            <v>0.29166666666666674</v>
          </cell>
          <cell r="U191">
            <v>3.801616915422886</v>
          </cell>
          <cell r="V191">
            <v>0.90671641791044766</v>
          </cell>
        </row>
        <row r="192">
          <cell r="A192">
            <v>128</v>
          </cell>
          <cell r="B192" t="str">
            <v>Mid North Coast: Port Macquarie 330 kV SS</v>
          </cell>
          <cell r="C192">
            <v>1</v>
          </cell>
          <cell r="D192">
            <v>40878</v>
          </cell>
          <cell r="E192">
            <v>34</v>
          </cell>
          <cell r="F192">
            <v>3</v>
          </cell>
          <cell r="G192">
            <v>39798</v>
          </cell>
          <cell r="H192">
            <v>6</v>
          </cell>
          <cell r="I192" t="str">
            <v>330/132kV Greenfield</v>
          </cell>
          <cell r="J192">
            <v>36</v>
          </cell>
          <cell r="L192" t="str">
            <v>6.5.3</v>
          </cell>
          <cell r="M192" t="str">
            <v>Poss</v>
          </cell>
          <cell r="N192" t="str">
            <v>Proposed</v>
          </cell>
          <cell r="O192" t="str">
            <v>Port Macquarie 330/132kV SS - Contract</v>
          </cell>
          <cell r="P192" t="str">
            <v>330SS</v>
          </cell>
          <cell r="Q192" t="str">
            <v>Northern</v>
          </cell>
          <cell r="R192">
            <v>18</v>
          </cell>
          <cell r="W192">
            <v>0.56000000000000005</v>
          </cell>
          <cell r="X192">
            <v>1.6356521739130443</v>
          </cell>
          <cell r="Y192">
            <v>13.733004542504867</v>
          </cell>
          <cell r="Z192">
            <v>2.07134328358209</v>
          </cell>
        </row>
        <row r="193">
          <cell r="A193">
            <v>129</v>
          </cell>
          <cell r="B193" t="str">
            <v>QNI Upgrade proposal</v>
          </cell>
          <cell r="C193">
            <v>1</v>
          </cell>
          <cell r="D193">
            <v>40148</v>
          </cell>
          <cell r="E193">
            <v>45</v>
          </cell>
          <cell r="F193">
            <v>3</v>
          </cell>
          <cell r="G193">
            <v>39068</v>
          </cell>
          <cell r="H193">
            <v>6</v>
          </cell>
          <cell r="I193" t="str">
            <v>330/132kV Greenfield</v>
          </cell>
          <cell r="J193">
            <v>36</v>
          </cell>
          <cell r="L193" t="str">
            <v>6.5.1</v>
          </cell>
          <cell r="M193" t="str">
            <v>Poss</v>
          </cell>
          <cell r="N193" t="str">
            <v>Planning</v>
          </cell>
          <cell r="O193" t="str">
            <v>Series Compensation on QNI - Contract</v>
          </cell>
          <cell r="P193" t="str">
            <v>SVC</v>
          </cell>
          <cell r="Q193" t="str">
            <v>Northern</v>
          </cell>
          <cell r="R193">
            <v>50</v>
          </cell>
          <cell r="U193">
            <v>1.5555555555555558</v>
          </cell>
          <cell r="V193">
            <v>4.5434782608695654</v>
          </cell>
          <cell r="W193">
            <v>38.147234840291297</v>
          </cell>
          <cell r="X193">
            <v>5.753731343283583</v>
          </cell>
        </row>
        <row r="194">
          <cell r="A194">
            <v>130</v>
          </cell>
          <cell r="B194" t="str">
            <v>QNI Upgrade proposal</v>
          </cell>
          <cell r="C194">
            <v>1</v>
          </cell>
          <cell r="D194">
            <v>40878</v>
          </cell>
          <cell r="E194">
            <v>45</v>
          </cell>
          <cell r="F194">
            <v>1</v>
          </cell>
          <cell r="G194">
            <v>39078</v>
          </cell>
          <cell r="H194">
            <v>1</v>
          </cell>
          <cell r="I194" t="str">
            <v>EHV TL -EIS</v>
          </cell>
          <cell r="J194">
            <v>60</v>
          </cell>
          <cell r="L194" t="str">
            <v>6.5.1</v>
          </cell>
          <cell r="M194" t="str">
            <v>Poss</v>
          </cell>
          <cell r="N194" t="str">
            <v>Planning</v>
          </cell>
          <cell r="O194" t="str">
            <v>Replace Tamworth-Armidale 330kV Line - Contract</v>
          </cell>
          <cell r="P194" t="str">
            <v>TL EIS</v>
          </cell>
          <cell r="Q194" t="str">
            <v>Northern</v>
          </cell>
          <cell r="R194">
            <v>75</v>
          </cell>
          <cell r="U194">
            <v>0.7</v>
          </cell>
          <cell r="V194">
            <v>3.1</v>
          </cell>
          <cell r="W194">
            <v>2.5290322580645177</v>
          </cell>
          <cell r="X194">
            <v>6.967741935483871</v>
          </cell>
          <cell r="Y194">
            <v>60.517328370554182</v>
          </cell>
          <cell r="Z194">
            <v>1.1858974358974363</v>
          </cell>
        </row>
        <row r="195">
          <cell r="A195">
            <v>131</v>
          </cell>
          <cell r="B195" t="str">
            <v>QNI Upgrade proposal</v>
          </cell>
          <cell r="C195">
            <v>1</v>
          </cell>
          <cell r="D195">
            <v>40148</v>
          </cell>
          <cell r="E195">
            <v>45</v>
          </cell>
          <cell r="F195">
            <v>3</v>
          </cell>
          <cell r="G195">
            <v>39428</v>
          </cell>
          <cell r="H195">
            <v>10</v>
          </cell>
          <cell r="I195" t="str">
            <v>132kV Aug</v>
          </cell>
          <cell r="J195">
            <v>24</v>
          </cell>
          <cell r="L195" t="str">
            <v>6.5.1</v>
          </cell>
          <cell r="M195" t="str">
            <v>Poss</v>
          </cell>
          <cell r="N195" t="str">
            <v>Planning</v>
          </cell>
          <cell r="O195" t="str">
            <v>Phase Shifting Transformer - Armidale-Kempsey - Contract</v>
          </cell>
          <cell r="P195" t="str">
            <v>132TX</v>
          </cell>
          <cell r="Q195" t="str">
            <v>Northern</v>
          </cell>
          <cell r="R195">
            <v>18</v>
          </cell>
          <cell r="V195">
            <v>1.05</v>
          </cell>
          <cell r="W195">
            <v>13.685820895522387</v>
          </cell>
          <cell r="X195">
            <v>3.2641791044776118</v>
          </cell>
        </row>
        <row r="196">
          <cell r="A196">
            <v>132</v>
          </cell>
          <cell r="B196" t="str">
            <v>QNI Upgrade proposal</v>
          </cell>
          <cell r="C196">
            <v>1</v>
          </cell>
          <cell r="D196">
            <v>40148</v>
          </cell>
          <cell r="E196">
            <v>45</v>
          </cell>
          <cell r="F196">
            <v>3</v>
          </cell>
          <cell r="G196">
            <v>39428</v>
          </cell>
          <cell r="H196">
            <v>9</v>
          </cell>
          <cell r="I196" t="str">
            <v>330/132kV Aug</v>
          </cell>
          <cell r="J196">
            <v>24</v>
          </cell>
          <cell r="L196" t="str">
            <v>6.5.1</v>
          </cell>
          <cell r="M196" t="str">
            <v>Poss</v>
          </cell>
          <cell r="N196" t="str">
            <v>Planning</v>
          </cell>
          <cell r="O196" t="str">
            <v>SVC Control Enhancements - Contract</v>
          </cell>
          <cell r="P196" t="str">
            <v>SVC</v>
          </cell>
          <cell r="Q196" t="str">
            <v>Northern</v>
          </cell>
          <cell r="R196">
            <v>2</v>
          </cell>
          <cell r="V196">
            <v>0.1166666666666667</v>
          </cell>
          <cell r="W196">
            <v>1.5206467661691543</v>
          </cell>
          <cell r="X196">
            <v>0.36268656716417902</v>
          </cell>
        </row>
        <row r="197">
          <cell r="A197">
            <v>133</v>
          </cell>
          <cell r="B197" t="str">
            <v>QNI Upgrade proposal</v>
          </cell>
          <cell r="C197">
            <v>1</v>
          </cell>
          <cell r="D197">
            <v>40148</v>
          </cell>
          <cell r="E197">
            <v>45</v>
          </cell>
          <cell r="F197">
            <v>3</v>
          </cell>
          <cell r="G197">
            <v>39428</v>
          </cell>
          <cell r="H197">
            <v>9</v>
          </cell>
          <cell r="I197" t="str">
            <v>330/132kV Aug</v>
          </cell>
          <cell r="J197">
            <v>24</v>
          </cell>
          <cell r="L197" t="str">
            <v>6.5.1</v>
          </cell>
          <cell r="M197" t="str">
            <v>Poss</v>
          </cell>
          <cell r="N197" t="str">
            <v>Planning</v>
          </cell>
          <cell r="O197" t="str">
            <v>Tamworth 330kV SS Augmentations - Contract</v>
          </cell>
          <cell r="P197" t="str">
            <v>330SS</v>
          </cell>
          <cell r="Q197" t="str">
            <v>Northern</v>
          </cell>
          <cell r="R197">
            <v>2</v>
          </cell>
          <cell r="V197">
            <v>0.1166666666666667</v>
          </cell>
          <cell r="W197">
            <v>1.5206467661691543</v>
          </cell>
          <cell r="X197">
            <v>0.36268656716417902</v>
          </cell>
        </row>
        <row r="198">
          <cell r="A198">
            <v>134</v>
          </cell>
          <cell r="B198" t="str">
            <v>QNI Upgrade proposal</v>
          </cell>
          <cell r="C198">
            <v>1</v>
          </cell>
          <cell r="D198">
            <v>40148</v>
          </cell>
          <cell r="E198">
            <v>45</v>
          </cell>
          <cell r="F198">
            <v>3</v>
          </cell>
          <cell r="G198">
            <v>39428</v>
          </cell>
          <cell r="H198">
            <v>9</v>
          </cell>
          <cell r="I198" t="str">
            <v>330/132kV Aug</v>
          </cell>
          <cell r="J198">
            <v>24</v>
          </cell>
          <cell r="L198" t="str">
            <v>6.5.1</v>
          </cell>
          <cell r="M198" t="str">
            <v>Poss</v>
          </cell>
          <cell r="N198" t="str">
            <v>Planning</v>
          </cell>
          <cell r="O198" t="str">
            <v>Armidale 330kV SS Augmentations - Contract</v>
          </cell>
          <cell r="P198" t="str">
            <v>330SS</v>
          </cell>
          <cell r="Q198" t="str">
            <v>Northern</v>
          </cell>
          <cell r="R198">
            <v>4</v>
          </cell>
          <cell r="V198">
            <v>0.23333333333333339</v>
          </cell>
          <cell r="W198">
            <v>3.0412935323383086</v>
          </cell>
          <cell r="X198">
            <v>0.72537313432835804</v>
          </cell>
        </row>
        <row r="199">
          <cell r="A199">
            <v>135</v>
          </cell>
          <cell r="B199" t="str">
            <v>ACT and Surrounding Areas</v>
          </cell>
          <cell r="C199">
            <v>1</v>
          </cell>
          <cell r="D199">
            <v>40878</v>
          </cell>
          <cell r="E199">
            <v>1</v>
          </cell>
          <cell r="F199">
            <v>1</v>
          </cell>
          <cell r="G199">
            <v>39078</v>
          </cell>
          <cell r="H199">
            <v>1</v>
          </cell>
          <cell r="I199" t="str">
            <v>EHV TL -EIS</v>
          </cell>
          <cell r="J199">
            <v>60</v>
          </cell>
          <cell r="L199" t="str">
            <v>6.5.24</v>
          </cell>
          <cell r="M199" t="str">
            <v>Poss</v>
          </cell>
          <cell r="N199" t="str">
            <v>Future</v>
          </cell>
          <cell r="O199" t="str">
            <v>Construct Bungendore to Royalla 330kV line - contract</v>
          </cell>
          <cell r="P199" t="str">
            <v>TL EIS</v>
          </cell>
          <cell r="Q199" t="str">
            <v>Southern</v>
          </cell>
          <cell r="R199">
            <v>45</v>
          </cell>
          <cell r="U199">
            <v>0.42</v>
          </cell>
          <cell r="V199">
            <v>1.86</v>
          </cell>
          <cell r="W199">
            <v>1.5174193548387103</v>
          </cell>
          <cell r="X199">
            <v>4.1806451612903226</v>
          </cell>
          <cell r="Y199">
            <v>36.310397022332509</v>
          </cell>
          <cell r="Z199">
            <v>0.71153846153846179</v>
          </cell>
        </row>
        <row r="200">
          <cell r="A200">
            <v>136</v>
          </cell>
          <cell r="B200" t="str">
            <v>ACT and Surrounding Areas</v>
          </cell>
          <cell r="C200">
            <v>1</v>
          </cell>
          <cell r="D200">
            <v>40513</v>
          </cell>
          <cell r="E200">
            <v>1</v>
          </cell>
          <cell r="F200">
            <v>3</v>
          </cell>
          <cell r="G200">
            <v>39613</v>
          </cell>
          <cell r="H200">
            <v>7</v>
          </cell>
          <cell r="I200" t="str">
            <v>132kV Greenfield</v>
          </cell>
          <cell r="J200">
            <v>30</v>
          </cell>
          <cell r="L200" t="str">
            <v>6.5.24</v>
          </cell>
          <cell r="M200" t="str">
            <v>Poss</v>
          </cell>
          <cell r="N200" t="str">
            <v>Future</v>
          </cell>
          <cell r="O200" t="str">
            <v>Establish Royalla 132kV switching stn (8 x 132kV switchbays)</v>
          </cell>
          <cell r="P200" t="str">
            <v>132SS</v>
          </cell>
          <cell r="Q200" t="str">
            <v>Southern</v>
          </cell>
          <cell r="R200">
            <v>8</v>
          </cell>
          <cell r="V200">
            <v>1.4285714285714287E-2</v>
          </cell>
          <cell r="W200">
            <v>0.68571428571428605</v>
          </cell>
          <cell r="X200">
            <v>6.2349253731343293</v>
          </cell>
          <cell r="Y200">
            <v>1.0650746268656719</v>
          </cell>
        </row>
        <row r="201">
          <cell r="A201">
            <v>137</v>
          </cell>
          <cell r="B201" t="str">
            <v>ACT and Surrounding Areas</v>
          </cell>
          <cell r="C201">
            <v>1</v>
          </cell>
          <cell r="D201">
            <v>40513</v>
          </cell>
          <cell r="E201">
            <v>1</v>
          </cell>
          <cell r="F201">
            <v>2</v>
          </cell>
          <cell r="G201">
            <v>39793</v>
          </cell>
          <cell r="H201">
            <v>4</v>
          </cell>
          <cell r="I201" t="str">
            <v>TL -REF</v>
          </cell>
          <cell r="J201">
            <v>24</v>
          </cell>
          <cell r="L201" t="str">
            <v>6.5.24</v>
          </cell>
          <cell r="M201" t="str">
            <v>Poss</v>
          </cell>
          <cell r="N201" t="str">
            <v>Future</v>
          </cell>
          <cell r="O201" t="str">
            <v>132kV Line Easements - Royalla Outlets - Contract</v>
          </cell>
          <cell r="P201" t="str">
            <v>TL REF</v>
          </cell>
          <cell r="Q201" t="str">
            <v>Southern</v>
          </cell>
          <cell r="R201">
            <v>4</v>
          </cell>
          <cell r="W201">
            <v>0.33908045977011503</v>
          </cell>
          <cell r="X201">
            <v>2.9340902719372033</v>
          </cell>
          <cell r="Y201">
            <v>0.72682926829268291</v>
          </cell>
        </row>
        <row r="202">
          <cell r="A202">
            <v>138</v>
          </cell>
          <cell r="B202" t="str">
            <v>ACT and Surrounding Areas</v>
          </cell>
          <cell r="C202">
            <v>1</v>
          </cell>
          <cell r="D202">
            <v>40513</v>
          </cell>
          <cell r="E202">
            <v>1</v>
          </cell>
          <cell r="F202">
            <v>2</v>
          </cell>
          <cell r="G202">
            <v>39793</v>
          </cell>
          <cell r="H202">
            <v>4</v>
          </cell>
          <cell r="I202" t="str">
            <v>TL -REF</v>
          </cell>
          <cell r="J202">
            <v>24</v>
          </cell>
          <cell r="L202" t="str">
            <v>6.5.24</v>
          </cell>
          <cell r="M202" t="str">
            <v>Poss</v>
          </cell>
          <cell r="N202" t="str">
            <v>Future</v>
          </cell>
          <cell r="O202" t="str">
            <v>2x132kV lines from Royalla to ACTEW Gilmore Substation - contract</v>
          </cell>
          <cell r="P202" t="str">
            <v>TL REF</v>
          </cell>
          <cell r="Q202" t="str">
            <v>Southern</v>
          </cell>
          <cell r="R202">
            <v>10</v>
          </cell>
          <cell r="W202">
            <v>0.84770114942528751</v>
          </cell>
          <cell r="X202">
            <v>7.335225679843008</v>
          </cell>
          <cell r="Y202">
            <v>1.8170731707317072</v>
          </cell>
        </row>
        <row r="203">
          <cell r="A203">
            <v>139</v>
          </cell>
          <cell r="B203" t="str">
            <v>ACT and Surrounding Areas</v>
          </cell>
          <cell r="C203">
            <v>1</v>
          </cell>
          <cell r="D203">
            <v>40878</v>
          </cell>
          <cell r="E203">
            <v>1</v>
          </cell>
          <cell r="F203">
            <v>3</v>
          </cell>
          <cell r="G203">
            <v>39798</v>
          </cell>
          <cell r="H203">
            <v>6</v>
          </cell>
          <cell r="I203" t="str">
            <v>330/132kV Greenfield</v>
          </cell>
          <cell r="J203">
            <v>36</v>
          </cell>
          <cell r="L203" t="str">
            <v>6.5.24</v>
          </cell>
          <cell r="M203" t="str">
            <v>Poss</v>
          </cell>
          <cell r="N203" t="str">
            <v>Future</v>
          </cell>
          <cell r="O203" t="str">
            <v>Establish Royalla 330/132kV substation</v>
          </cell>
          <cell r="P203" t="str">
            <v>330SS</v>
          </cell>
          <cell r="Q203" t="str">
            <v>Southern</v>
          </cell>
          <cell r="R203">
            <v>18</v>
          </cell>
          <cell r="W203">
            <v>0.56000000000000005</v>
          </cell>
          <cell r="X203">
            <v>1.6356521739130443</v>
          </cell>
          <cell r="Y203">
            <v>13.733004542504867</v>
          </cell>
          <cell r="Z203">
            <v>2.07134328358209</v>
          </cell>
        </row>
        <row r="204">
          <cell r="A204">
            <v>140</v>
          </cell>
          <cell r="B204" t="str">
            <v>ACT and Surrounding Areas</v>
          </cell>
          <cell r="C204">
            <v>1</v>
          </cell>
          <cell r="D204">
            <v>40878</v>
          </cell>
          <cell r="E204">
            <v>1</v>
          </cell>
          <cell r="F204">
            <v>3</v>
          </cell>
          <cell r="G204">
            <v>39798</v>
          </cell>
          <cell r="H204">
            <v>6</v>
          </cell>
          <cell r="I204" t="str">
            <v>330/132kV Greenfield</v>
          </cell>
          <cell r="J204">
            <v>36</v>
          </cell>
          <cell r="L204" t="str">
            <v>6.5.24</v>
          </cell>
          <cell r="M204" t="str">
            <v>Poss</v>
          </cell>
          <cell r="N204" t="str">
            <v>Future</v>
          </cell>
          <cell r="O204" t="str">
            <v>Establish Bungendore 330kV Switching Station (3 breaker mesh)</v>
          </cell>
          <cell r="P204" t="str">
            <v>330SS</v>
          </cell>
          <cell r="Q204" t="str">
            <v>Southern</v>
          </cell>
          <cell r="R204">
            <v>14</v>
          </cell>
          <cell r="W204">
            <v>0.43555555555555558</v>
          </cell>
          <cell r="X204">
            <v>1.2721739130434788</v>
          </cell>
          <cell r="Y204">
            <v>10.681225755281563</v>
          </cell>
          <cell r="Z204">
            <v>1.6110447761194036</v>
          </cell>
        </row>
        <row r="205">
          <cell r="A205">
            <v>141</v>
          </cell>
          <cell r="B205" t="str">
            <v>Cooma and Bega supply</v>
          </cell>
          <cell r="C205">
            <v>1</v>
          </cell>
          <cell r="D205">
            <v>40878</v>
          </cell>
          <cell r="E205">
            <v>11</v>
          </cell>
          <cell r="F205">
            <v>1</v>
          </cell>
          <cell r="G205">
            <v>39078</v>
          </cell>
          <cell r="H205">
            <v>1</v>
          </cell>
          <cell r="I205" t="str">
            <v>EHV TL -EIS</v>
          </cell>
          <cell r="J205">
            <v>60</v>
          </cell>
          <cell r="L205" t="str">
            <v>6.5.25</v>
          </cell>
          <cell r="M205" t="str">
            <v>Poss</v>
          </cell>
          <cell r="N205" t="str">
            <v>Future</v>
          </cell>
          <cell r="O205" t="str">
            <v>Royalla- Cooma 330kV TL- Contract</v>
          </cell>
          <cell r="P205" t="str">
            <v>TL EIS</v>
          </cell>
          <cell r="Q205" t="str">
            <v>Southern</v>
          </cell>
          <cell r="R205">
            <v>60</v>
          </cell>
          <cell r="U205">
            <v>0.56000000000000005</v>
          </cell>
          <cell r="V205">
            <v>2.48</v>
          </cell>
          <cell r="W205">
            <v>2.023225806451614</v>
          </cell>
          <cell r="X205">
            <v>5.5741935483870959</v>
          </cell>
          <cell r="Y205">
            <v>48.41386269644336</v>
          </cell>
          <cell r="Z205">
            <v>0.94871794871794912</v>
          </cell>
        </row>
        <row r="206">
          <cell r="A206">
            <v>142</v>
          </cell>
          <cell r="B206" t="str">
            <v>Cooma and Bega supply</v>
          </cell>
          <cell r="C206">
            <v>1</v>
          </cell>
          <cell r="D206">
            <v>40148</v>
          </cell>
          <cell r="E206">
            <v>11</v>
          </cell>
          <cell r="F206">
            <v>3</v>
          </cell>
          <cell r="G206">
            <v>39248</v>
          </cell>
          <cell r="H206">
            <v>7</v>
          </cell>
          <cell r="I206" t="str">
            <v>132kV Greenfield</v>
          </cell>
          <cell r="J206">
            <v>30</v>
          </cell>
          <cell r="L206" t="str">
            <v>6.5.25-6</v>
          </cell>
          <cell r="M206" t="str">
            <v>Poss</v>
          </cell>
          <cell r="N206" t="str">
            <v>Future</v>
          </cell>
          <cell r="O206" t="str">
            <v>Establish North Cooma 132kV S.Stn - Contract</v>
          </cell>
          <cell r="P206" t="str">
            <v>132SS</v>
          </cell>
          <cell r="Q206" t="str">
            <v>Southern</v>
          </cell>
          <cell r="R206">
            <v>6</v>
          </cell>
          <cell r="U206">
            <v>1.0714285714285714E-2</v>
          </cell>
          <cell r="V206">
            <v>0.51428571428571446</v>
          </cell>
          <cell r="W206">
            <v>4.6761940298507456</v>
          </cell>
          <cell r="X206">
            <v>0.79880597014925392</v>
          </cell>
        </row>
        <row r="207">
          <cell r="A207">
            <v>143</v>
          </cell>
          <cell r="B207" t="str">
            <v>Cooma and Bega supply</v>
          </cell>
          <cell r="C207">
            <v>1</v>
          </cell>
          <cell r="D207">
            <v>40148</v>
          </cell>
          <cell r="E207">
            <v>11</v>
          </cell>
          <cell r="F207">
            <v>2</v>
          </cell>
          <cell r="G207">
            <v>39428</v>
          </cell>
          <cell r="H207">
            <v>4</v>
          </cell>
          <cell r="I207" t="str">
            <v>TL -REF</v>
          </cell>
          <cell r="J207">
            <v>24</v>
          </cell>
          <cell r="L207" t="str">
            <v>6.5.25</v>
          </cell>
          <cell r="M207" t="str">
            <v>Poss</v>
          </cell>
          <cell r="N207" t="str">
            <v>Future</v>
          </cell>
          <cell r="O207" t="str">
            <v>North Cooma 330/132kV Substation Outlets - Contracts</v>
          </cell>
          <cell r="P207" t="str">
            <v>TL REF</v>
          </cell>
          <cell r="Q207" t="str">
            <v>Southern</v>
          </cell>
          <cell r="R207">
            <v>3</v>
          </cell>
          <cell r="V207">
            <v>0.25431034482758619</v>
          </cell>
          <cell r="W207">
            <v>2.2005677039529021</v>
          </cell>
          <cell r="X207">
            <v>0.54512195121951201</v>
          </cell>
        </row>
        <row r="208">
          <cell r="A208">
            <v>144</v>
          </cell>
          <cell r="B208" t="str">
            <v>Cooma and Bega supply</v>
          </cell>
          <cell r="C208">
            <v>1</v>
          </cell>
          <cell r="D208">
            <v>42705</v>
          </cell>
          <cell r="E208">
            <v>11</v>
          </cell>
          <cell r="F208">
            <v>3</v>
          </cell>
          <cell r="G208">
            <v>41625</v>
          </cell>
          <cell r="H208">
            <v>6</v>
          </cell>
          <cell r="I208" t="str">
            <v>330/132kV Greenfield</v>
          </cell>
          <cell r="J208">
            <v>36</v>
          </cell>
          <cell r="L208" t="str">
            <v>6.5.25</v>
          </cell>
          <cell r="M208" t="str">
            <v>Poss</v>
          </cell>
          <cell r="N208" t="str">
            <v>Future</v>
          </cell>
          <cell r="O208" t="str">
            <v>Establish North Cooma 330/132kV - Contract</v>
          </cell>
          <cell r="P208" t="str">
            <v>132SS</v>
          </cell>
          <cell r="Q208" t="str">
            <v>Southern</v>
          </cell>
          <cell r="R208">
            <v>18</v>
          </cell>
          <cell r="AB208">
            <v>0.56000000000000005</v>
          </cell>
          <cell r="AC208">
            <v>1.6356521739130443</v>
          </cell>
          <cell r="AD208">
            <v>13.733004542504867</v>
          </cell>
          <cell r="AE208">
            <v>2.07134328358209</v>
          </cell>
        </row>
        <row r="209">
          <cell r="A209">
            <v>145</v>
          </cell>
          <cell r="B209" t="str">
            <v>Bayswater - Mount Piper 500 kV</v>
          </cell>
          <cell r="C209">
            <v>1</v>
          </cell>
          <cell r="D209">
            <v>39783</v>
          </cell>
          <cell r="E209">
            <v>4</v>
          </cell>
          <cell r="F209">
            <v>3</v>
          </cell>
          <cell r="G209">
            <v>38583</v>
          </cell>
          <cell r="H209">
            <v>5</v>
          </cell>
          <cell r="I209" t="str">
            <v>500/330kV Greenfield</v>
          </cell>
          <cell r="J209">
            <v>40</v>
          </cell>
          <cell r="L209" t="str">
            <v>6.5.6,34</v>
          </cell>
          <cell r="M209" t="str">
            <v>Poss</v>
          </cell>
          <cell r="N209" t="str">
            <v>Future</v>
          </cell>
          <cell r="O209" t="str">
            <v>Mt Piper 330kV Aug Stage 1 - Contract</v>
          </cell>
          <cell r="P209" t="str">
            <v>330SS</v>
          </cell>
          <cell r="Q209" t="str">
            <v>Central</v>
          </cell>
          <cell r="R209">
            <v>2</v>
          </cell>
          <cell r="T209">
            <v>0.11</v>
          </cell>
          <cell r="U209">
            <v>0.26447368421052642</v>
          </cell>
          <cell r="V209">
            <v>1.4045960832313347</v>
          </cell>
          <cell r="W209">
            <v>0.22093023255813962</v>
          </cell>
        </row>
        <row r="210">
          <cell r="A210">
            <v>146</v>
          </cell>
          <cell r="B210" t="str">
            <v>Bayswater - Mount Piper 500 kV</v>
          </cell>
          <cell r="C210">
            <v>1</v>
          </cell>
          <cell r="D210">
            <v>39783</v>
          </cell>
          <cell r="E210">
            <v>4</v>
          </cell>
          <cell r="F210">
            <v>3</v>
          </cell>
          <cell r="G210">
            <v>38583</v>
          </cell>
          <cell r="H210">
            <v>5</v>
          </cell>
          <cell r="I210" t="str">
            <v>500/330kV Greenfield</v>
          </cell>
          <cell r="J210">
            <v>40</v>
          </cell>
          <cell r="L210" t="str">
            <v>6.5.6,34</v>
          </cell>
          <cell r="M210" t="str">
            <v>Poss</v>
          </cell>
          <cell r="N210" t="str">
            <v>Future</v>
          </cell>
          <cell r="O210" t="str">
            <v>Wollar SS 500kV Upgrade - Contract</v>
          </cell>
          <cell r="P210" t="str">
            <v>500SS</v>
          </cell>
          <cell r="Q210" t="str">
            <v>Northern</v>
          </cell>
          <cell r="R210">
            <v>15</v>
          </cell>
          <cell r="T210">
            <v>0.82499999999999996</v>
          </cell>
          <cell r="U210">
            <v>1.9835526315789482</v>
          </cell>
          <cell r="V210">
            <v>10.534470624235011</v>
          </cell>
          <cell r="W210">
            <v>1.6569767441860472</v>
          </cell>
        </row>
        <row r="211">
          <cell r="A211">
            <v>147</v>
          </cell>
          <cell r="B211" t="str">
            <v>Bayswater - Mount Piper 500 kV</v>
          </cell>
          <cell r="C211">
            <v>1</v>
          </cell>
          <cell r="D211">
            <v>39783</v>
          </cell>
          <cell r="E211">
            <v>4</v>
          </cell>
          <cell r="F211">
            <v>3</v>
          </cell>
          <cell r="G211">
            <v>38583</v>
          </cell>
          <cell r="H211">
            <v>5</v>
          </cell>
          <cell r="I211" t="str">
            <v>500/330kV Greenfield</v>
          </cell>
          <cell r="J211">
            <v>40</v>
          </cell>
          <cell r="L211" t="str">
            <v>6.5.6,34</v>
          </cell>
          <cell r="M211" t="str">
            <v>Poss</v>
          </cell>
          <cell r="N211" t="str">
            <v>Future</v>
          </cell>
          <cell r="O211" t="str">
            <v>500/330kV substn Stage 1 at Mt Piper- Contract</v>
          </cell>
          <cell r="P211" t="str">
            <v>500SS</v>
          </cell>
          <cell r="Q211" t="str">
            <v>Northern</v>
          </cell>
          <cell r="R211">
            <v>75</v>
          </cell>
          <cell r="T211">
            <v>4.125</v>
          </cell>
          <cell r="U211">
            <v>9.9177631578947398</v>
          </cell>
          <cell r="V211">
            <v>52.672353121175043</v>
          </cell>
          <cell r="W211">
            <v>8.2848837209302353</v>
          </cell>
        </row>
        <row r="212">
          <cell r="A212">
            <v>148</v>
          </cell>
          <cell r="B212" t="str">
            <v>Bayswater - Mount Piper 500 kV</v>
          </cell>
          <cell r="C212">
            <v>1</v>
          </cell>
          <cell r="D212">
            <v>39783</v>
          </cell>
          <cell r="E212">
            <v>4</v>
          </cell>
          <cell r="F212">
            <v>3</v>
          </cell>
          <cell r="G212">
            <v>38583</v>
          </cell>
          <cell r="H212">
            <v>5</v>
          </cell>
          <cell r="I212" t="str">
            <v>500/330kV Greenfield</v>
          </cell>
          <cell r="J212">
            <v>40</v>
          </cell>
          <cell r="L212" t="str">
            <v>6.5.6,34</v>
          </cell>
          <cell r="M212" t="str">
            <v>Poss</v>
          </cell>
          <cell r="N212" t="str">
            <v>Future</v>
          </cell>
          <cell r="O212" t="str">
            <v>500/300kV substn at Bayswater - contract</v>
          </cell>
          <cell r="P212" t="str">
            <v>500SS</v>
          </cell>
          <cell r="Q212" t="str">
            <v>Northern</v>
          </cell>
          <cell r="R212">
            <v>65</v>
          </cell>
          <cell r="T212">
            <v>3.5750000000000002</v>
          </cell>
          <cell r="U212">
            <v>8.595394736842108</v>
          </cell>
          <cell r="V212">
            <v>45.649372705018372</v>
          </cell>
          <cell r="W212">
            <v>7.1802325581395374</v>
          </cell>
        </row>
        <row r="213">
          <cell r="A213">
            <v>149</v>
          </cell>
          <cell r="B213" t="str">
            <v>Bayswater - Mount Piper 500 kV</v>
          </cell>
          <cell r="C213">
            <v>1</v>
          </cell>
          <cell r="D213">
            <v>39783</v>
          </cell>
          <cell r="E213">
            <v>4</v>
          </cell>
          <cell r="F213">
            <v>2</v>
          </cell>
          <cell r="G213">
            <v>38703</v>
          </cell>
          <cell r="H213">
            <v>2</v>
          </cell>
          <cell r="I213" t="str">
            <v>EHV TL -REF</v>
          </cell>
          <cell r="J213">
            <v>36</v>
          </cell>
          <cell r="L213" t="str">
            <v>6.5.6,34</v>
          </cell>
          <cell r="M213" t="str">
            <v>Poss</v>
          </cell>
          <cell r="N213" t="str">
            <v>Future</v>
          </cell>
          <cell r="O213" t="str">
            <v>Mt Piper - Wang Line Works - Contract</v>
          </cell>
          <cell r="P213" t="str">
            <v>TL REF</v>
          </cell>
          <cell r="Q213" t="str">
            <v>Central</v>
          </cell>
          <cell r="R213">
            <v>5</v>
          </cell>
          <cell r="T213">
            <v>0.23333333333333331</v>
          </cell>
          <cell r="U213">
            <v>0.48716814159292038</v>
          </cell>
          <cell r="V213">
            <v>4.1002620260048452</v>
          </cell>
          <cell r="W213">
            <v>0.17923649906890135</v>
          </cell>
        </row>
        <row r="214">
          <cell r="A214">
            <v>150</v>
          </cell>
          <cell r="B214" t="str">
            <v>Bayswater - Mount Piper 500 kV</v>
          </cell>
          <cell r="C214">
            <v>1</v>
          </cell>
          <cell r="D214">
            <v>39783</v>
          </cell>
          <cell r="E214">
            <v>4</v>
          </cell>
          <cell r="F214">
            <v>2</v>
          </cell>
          <cell r="G214">
            <v>38703</v>
          </cell>
          <cell r="H214">
            <v>2</v>
          </cell>
          <cell r="I214" t="str">
            <v>EHV TL -REF</v>
          </cell>
          <cell r="J214">
            <v>36</v>
          </cell>
          <cell r="L214" t="str">
            <v>6.5.6,34</v>
          </cell>
          <cell r="M214" t="str">
            <v>Poss</v>
          </cell>
          <cell r="N214" t="str">
            <v>Future</v>
          </cell>
          <cell r="O214" t="str">
            <v>Bayswater - Mt Piper Line reconnections - contract</v>
          </cell>
          <cell r="P214" t="str">
            <v>TL REF</v>
          </cell>
          <cell r="Q214" t="str">
            <v>Northern</v>
          </cell>
          <cell r="R214">
            <v>5</v>
          </cell>
          <cell r="T214">
            <v>0.23333333333333331</v>
          </cell>
          <cell r="U214">
            <v>0.48716814159292038</v>
          </cell>
          <cell r="V214">
            <v>4.1002620260048452</v>
          </cell>
          <cell r="W214">
            <v>0.17923649906890135</v>
          </cell>
        </row>
        <row r="215">
          <cell r="A215">
            <v>151</v>
          </cell>
          <cell r="B215" t="str">
            <v>Marulan - Bannaby 500 kV</v>
          </cell>
          <cell r="C215">
            <v>0</v>
          </cell>
          <cell r="D215">
            <v>40148</v>
          </cell>
          <cell r="E215">
            <v>30</v>
          </cell>
          <cell r="F215">
            <v>3</v>
          </cell>
          <cell r="G215">
            <v>38948</v>
          </cell>
          <cell r="H215">
            <v>5</v>
          </cell>
          <cell r="I215" t="str">
            <v>500/330kV Greenfield</v>
          </cell>
          <cell r="J215">
            <v>40</v>
          </cell>
          <cell r="L215" t="str">
            <v>6.5.6,34</v>
          </cell>
          <cell r="M215" t="str">
            <v>Poss</v>
          </cell>
          <cell r="N215" t="str">
            <v>Future</v>
          </cell>
          <cell r="O215" t="str">
            <v>Marulan 500/330kV Stage 1 Development - Contract</v>
          </cell>
          <cell r="P215" t="str">
            <v>500SS</v>
          </cell>
          <cell r="Q215" t="str">
            <v>Southern</v>
          </cell>
          <cell r="R215">
            <v>25</v>
          </cell>
          <cell r="U215">
            <v>1.375</v>
          </cell>
          <cell r="V215">
            <v>3.3059210526315796</v>
          </cell>
          <cell r="W215">
            <v>17.55745104039168</v>
          </cell>
          <cell r="X215">
            <v>2.7616279069767455</v>
          </cell>
        </row>
        <row r="216">
          <cell r="A216">
            <v>152</v>
          </cell>
          <cell r="B216" t="str">
            <v>Marulan - Bannaby 500 kV</v>
          </cell>
          <cell r="C216">
            <v>1</v>
          </cell>
          <cell r="D216">
            <v>40148</v>
          </cell>
          <cell r="E216">
            <v>30</v>
          </cell>
          <cell r="F216">
            <v>3</v>
          </cell>
          <cell r="G216">
            <v>38948</v>
          </cell>
          <cell r="H216">
            <v>5</v>
          </cell>
          <cell r="I216" t="str">
            <v>500/330kV Greenfield</v>
          </cell>
          <cell r="J216">
            <v>40</v>
          </cell>
          <cell r="L216" t="str">
            <v>6.5.6,34</v>
          </cell>
          <cell r="M216" t="str">
            <v>Poss</v>
          </cell>
          <cell r="N216" t="str">
            <v>Future</v>
          </cell>
          <cell r="O216" t="str">
            <v>Bannaby 500/330kV Stage 1 Development - Contract</v>
          </cell>
          <cell r="P216" t="str">
            <v>500SS</v>
          </cell>
          <cell r="Q216" t="str">
            <v>Southern</v>
          </cell>
          <cell r="R216">
            <v>75</v>
          </cell>
          <cell r="U216">
            <v>4.125</v>
          </cell>
          <cell r="V216">
            <v>9.9177631578947398</v>
          </cell>
          <cell r="W216">
            <v>52.672353121175043</v>
          </cell>
          <cell r="X216">
            <v>8.2848837209302353</v>
          </cell>
        </row>
        <row r="217">
          <cell r="A217">
            <v>153</v>
          </cell>
          <cell r="B217" t="str">
            <v>Marulan - Bannaby 500 kV</v>
          </cell>
          <cell r="C217">
            <v>0</v>
          </cell>
          <cell r="D217">
            <v>40148</v>
          </cell>
          <cell r="E217">
            <v>30</v>
          </cell>
          <cell r="F217">
            <v>3</v>
          </cell>
          <cell r="G217">
            <v>38948</v>
          </cell>
          <cell r="H217">
            <v>5</v>
          </cell>
          <cell r="I217" t="str">
            <v>500/330kV Greenfield</v>
          </cell>
          <cell r="J217">
            <v>40</v>
          </cell>
          <cell r="L217" t="str">
            <v>6.5.6,34</v>
          </cell>
          <cell r="M217" t="str">
            <v>Poss</v>
          </cell>
          <cell r="N217" t="str">
            <v>Future</v>
          </cell>
          <cell r="O217" t="str">
            <v>Maraulan 500kV Outlets Redevelopment - Contract</v>
          </cell>
          <cell r="P217" t="str">
            <v>TL REF</v>
          </cell>
          <cell r="Q217" t="str">
            <v>Southern</v>
          </cell>
          <cell r="R217">
            <v>5</v>
          </cell>
          <cell r="U217">
            <v>0.27500000000000002</v>
          </cell>
          <cell r="V217">
            <v>0.66118421052631615</v>
          </cell>
          <cell r="W217">
            <v>3.5114902080783366</v>
          </cell>
          <cell r="X217">
            <v>0.55232558139534904</v>
          </cell>
        </row>
        <row r="218">
          <cell r="A218">
            <v>154</v>
          </cell>
          <cell r="B218" t="str">
            <v>Marulan - Bannaby 500 kV</v>
          </cell>
          <cell r="C218">
            <v>1</v>
          </cell>
          <cell r="D218">
            <v>40148</v>
          </cell>
          <cell r="E218">
            <v>30</v>
          </cell>
          <cell r="F218">
            <v>3</v>
          </cell>
          <cell r="G218">
            <v>38948</v>
          </cell>
          <cell r="H218">
            <v>5</v>
          </cell>
          <cell r="I218" t="str">
            <v>500/330kV Greenfield</v>
          </cell>
          <cell r="J218">
            <v>40</v>
          </cell>
          <cell r="L218" t="str">
            <v>6.5.6,34</v>
          </cell>
          <cell r="M218" t="str">
            <v>Poss</v>
          </cell>
          <cell r="N218" t="str">
            <v>Future</v>
          </cell>
          <cell r="O218" t="str">
            <v>Bannaby 500kV Outlets Redevelopment - Contract</v>
          </cell>
          <cell r="P218" t="str">
            <v>TL REF</v>
          </cell>
          <cell r="Q218" t="str">
            <v>Southern</v>
          </cell>
          <cell r="R218">
            <v>2</v>
          </cell>
          <cell r="U218">
            <v>0.11</v>
          </cell>
          <cell r="V218">
            <v>0.26447368421052642</v>
          </cell>
          <cell r="W218">
            <v>1.4045960832313347</v>
          </cell>
          <cell r="X218">
            <v>0.22093023255813962</v>
          </cell>
        </row>
        <row r="219">
          <cell r="A219">
            <v>155</v>
          </cell>
          <cell r="B219" t="str">
            <v>Marulan - South Coast Reinforcement</v>
          </cell>
          <cell r="C219">
            <v>1</v>
          </cell>
          <cell r="D219">
            <v>39783</v>
          </cell>
          <cell r="E219">
            <v>31</v>
          </cell>
          <cell r="F219">
            <v>2</v>
          </cell>
          <cell r="G219">
            <v>38703</v>
          </cell>
          <cell r="H219">
            <v>2</v>
          </cell>
          <cell r="I219" t="str">
            <v>EHV TL -REF</v>
          </cell>
          <cell r="J219">
            <v>36</v>
          </cell>
          <cell r="L219" t="str">
            <v>6.5.23</v>
          </cell>
          <cell r="M219" t="str">
            <v>Poss</v>
          </cell>
          <cell r="N219" t="str">
            <v>Future</v>
          </cell>
          <cell r="O219" t="str">
            <v>Uprating 8 &amp; 16 Lines - Contract</v>
          </cell>
          <cell r="P219" t="str">
            <v>TL REF</v>
          </cell>
          <cell r="Q219" t="str">
            <v>Southern</v>
          </cell>
          <cell r="R219">
            <v>8</v>
          </cell>
          <cell r="T219">
            <v>0.37333333333333335</v>
          </cell>
          <cell r="U219">
            <v>0.77946902654867267</v>
          </cell>
          <cell r="V219">
            <v>6.560419241607752</v>
          </cell>
          <cell r="W219">
            <v>0.28677839851024212</v>
          </cell>
        </row>
        <row r="220">
          <cell r="A220">
            <v>156</v>
          </cell>
          <cell r="B220" t="str">
            <v>Marulan - South Coast Reinforcement</v>
          </cell>
          <cell r="C220">
            <v>1</v>
          </cell>
          <cell r="D220">
            <v>39783</v>
          </cell>
          <cell r="E220">
            <v>31</v>
          </cell>
          <cell r="F220">
            <v>3</v>
          </cell>
          <cell r="G220">
            <v>39063</v>
          </cell>
          <cell r="H220">
            <v>9</v>
          </cell>
          <cell r="I220" t="str">
            <v>330/132kV Aug</v>
          </cell>
          <cell r="J220">
            <v>24</v>
          </cell>
          <cell r="L220" t="str">
            <v>6.5.23</v>
          </cell>
          <cell r="M220" t="str">
            <v>Poss</v>
          </cell>
          <cell r="N220" t="str">
            <v>Future</v>
          </cell>
          <cell r="O220" t="str">
            <v>Marulan 330kV Terminal Equipment- Contract</v>
          </cell>
          <cell r="P220" t="str">
            <v>330SS</v>
          </cell>
          <cell r="Q220" t="str">
            <v>Southern</v>
          </cell>
          <cell r="R220">
            <v>2</v>
          </cell>
          <cell r="U220">
            <v>0.1166666666666667</v>
          </cell>
          <cell r="V220">
            <v>1.5206467661691543</v>
          </cell>
          <cell r="W220">
            <v>0.36268656716417902</v>
          </cell>
        </row>
        <row r="221">
          <cell r="A221">
            <v>157</v>
          </cell>
          <cell r="B221" t="str">
            <v>Marulan - South Coast Reinforcement</v>
          </cell>
          <cell r="C221">
            <v>1</v>
          </cell>
          <cell r="D221">
            <v>39783</v>
          </cell>
          <cell r="E221">
            <v>31</v>
          </cell>
          <cell r="F221">
            <v>3</v>
          </cell>
          <cell r="G221">
            <v>39063</v>
          </cell>
          <cell r="H221">
            <v>9</v>
          </cell>
          <cell r="I221" t="str">
            <v>330/132kV Aug</v>
          </cell>
          <cell r="J221">
            <v>24</v>
          </cell>
          <cell r="L221" t="str">
            <v>6.5.23</v>
          </cell>
          <cell r="M221" t="str">
            <v>Poss</v>
          </cell>
          <cell r="N221" t="str">
            <v>Future</v>
          </cell>
          <cell r="O221" t="str">
            <v>Dapto 330kV Terminal Equipment- Contract</v>
          </cell>
          <cell r="P221" t="str">
            <v>330SS</v>
          </cell>
          <cell r="Q221" t="str">
            <v>Southern</v>
          </cell>
          <cell r="R221">
            <v>1</v>
          </cell>
          <cell r="U221">
            <v>5.8333333333333348E-2</v>
          </cell>
          <cell r="V221">
            <v>0.76032338308457714</v>
          </cell>
          <cell r="W221">
            <v>0.18134328358208951</v>
          </cell>
        </row>
        <row r="222">
          <cell r="A222">
            <v>158</v>
          </cell>
          <cell r="B222" t="str">
            <v>Marulan - South Coast Reinforcement</v>
          </cell>
          <cell r="C222">
            <v>1</v>
          </cell>
          <cell r="D222">
            <v>39783</v>
          </cell>
          <cell r="E222">
            <v>31</v>
          </cell>
          <cell r="F222">
            <v>3</v>
          </cell>
          <cell r="G222">
            <v>39063</v>
          </cell>
          <cell r="H222">
            <v>9</v>
          </cell>
          <cell r="I222" t="str">
            <v>330/132kV Aug</v>
          </cell>
          <cell r="J222">
            <v>24</v>
          </cell>
          <cell r="L222" t="str">
            <v>6.5.23</v>
          </cell>
          <cell r="M222" t="str">
            <v>Poss</v>
          </cell>
          <cell r="N222" t="str">
            <v>Future</v>
          </cell>
          <cell r="O222" t="str">
            <v>Avon 330kV Terminal Equipment - Contract</v>
          </cell>
          <cell r="P222" t="str">
            <v>330SS</v>
          </cell>
          <cell r="Q222" t="str">
            <v>Southern</v>
          </cell>
          <cell r="R222">
            <v>1</v>
          </cell>
          <cell r="U222">
            <v>5.8333333333333348E-2</v>
          </cell>
          <cell r="V222">
            <v>0.76032338308457714</v>
          </cell>
          <cell r="W222">
            <v>0.18134328358208951</v>
          </cell>
        </row>
        <row r="223">
          <cell r="A223">
            <v>159</v>
          </cell>
          <cell r="B223" t="str">
            <v>Marulan - Yass/Canberra Reinforcement</v>
          </cell>
          <cell r="C223">
            <v>1</v>
          </cell>
          <cell r="D223">
            <v>39783</v>
          </cell>
          <cell r="E223">
            <v>31</v>
          </cell>
          <cell r="F223">
            <v>2</v>
          </cell>
          <cell r="G223">
            <v>38703</v>
          </cell>
          <cell r="H223">
            <v>2</v>
          </cell>
          <cell r="I223" t="str">
            <v>EHV TL -REF</v>
          </cell>
          <cell r="J223">
            <v>36</v>
          </cell>
          <cell r="L223" t="str">
            <v>6.5.22</v>
          </cell>
          <cell r="M223" t="str">
            <v>Poss</v>
          </cell>
          <cell r="N223" t="str">
            <v>Future</v>
          </cell>
          <cell r="O223" t="str">
            <v>Uprating 4 &amp; 5 Lines - Contract</v>
          </cell>
          <cell r="P223" t="str">
            <v>TL REF</v>
          </cell>
          <cell r="Q223" t="str">
            <v>Southern</v>
          </cell>
          <cell r="R223">
            <v>8</v>
          </cell>
          <cell r="T223">
            <v>0.37333333333333335</v>
          </cell>
          <cell r="U223">
            <v>0.77946902654867267</v>
          </cell>
          <cell r="V223">
            <v>6.560419241607752</v>
          </cell>
          <cell r="W223">
            <v>0.28677839851024212</v>
          </cell>
        </row>
        <row r="224">
          <cell r="A224">
            <v>160</v>
          </cell>
          <cell r="B224" t="str">
            <v>Marulan - Yass/Canberra Reinforcement</v>
          </cell>
          <cell r="C224">
            <v>0</v>
          </cell>
          <cell r="D224">
            <v>40513</v>
          </cell>
          <cell r="E224">
            <v>31</v>
          </cell>
          <cell r="F224">
            <v>1</v>
          </cell>
          <cell r="G224">
            <v>38713</v>
          </cell>
          <cell r="H224">
            <v>1</v>
          </cell>
          <cell r="I224" t="str">
            <v>EHV TL -EIS</v>
          </cell>
          <cell r="J224">
            <v>60</v>
          </cell>
          <cell r="L224" t="str">
            <v>6.5.22</v>
          </cell>
          <cell r="M224" t="str">
            <v>Poss</v>
          </cell>
          <cell r="N224" t="str">
            <v>Future</v>
          </cell>
          <cell r="O224" t="str">
            <v>Turn 39 Line into Marulan - Line Contract</v>
          </cell>
          <cell r="P224" t="str">
            <v>TL REF</v>
          </cell>
          <cell r="Q224" t="str">
            <v>Southern</v>
          </cell>
          <cell r="R224">
            <v>25</v>
          </cell>
          <cell r="T224">
            <v>0.23333333333333336</v>
          </cell>
          <cell r="U224">
            <v>1.0333333333333334</v>
          </cell>
          <cell r="V224">
            <v>0.84301075268817205</v>
          </cell>
          <cell r="W224">
            <v>2.3225806451612905</v>
          </cell>
          <cell r="X224">
            <v>20.172442790184725</v>
          </cell>
          <cell r="Y224">
            <v>0.39529914529914545</v>
          </cell>
        </row>
        <row r="225">
          <cell r="A225">
            <v>161</v>
          </cell>
          <cell r="B225" t="str">
            <v>Marulan - Yass/Canberra Reinforcement</v>
          </cell>
          <cell r="C225">
            <v>1</v>
          </cell>
          <cell r="D225">
            <v>39783</v>
          </cell>
          <cell r="E225">
            <v>31</v>
          </cell>
          <cell r="F225">
            <v>3</v>
          </cell>
          <cell r="G225">
            <v>39063</v>
          </cell>
          <cell r="H225">
            <v>9</v>
          </cell>
          <cell r="I225" t="str">
            <v>330/132kV Aug</v>
          </cell>
          <cell r="J225">
            <v>24</v>
          </cell>
          <cell r="L225" t="str">
            <v>6.5.22</v>
          </cell>
          <cell r="M225" t="str">
            <v>Poss</v>
          </cell>
          <cell r="N225" t="str">
            <v>Future</v>
          </cell>
          <cell r="O225" t="str">
            <v>Marulan 330kV Augmentation - Contract</v>
          </cell>
          <cell r="P225" t="str">
            <v>330SS</v>
          </cell>
          <cell r="Q225" t="str">
            <v>Southern</v>
          </cell>
          <cell r="R225">
            <v>2</v>
          </cell>
          <cell r="U225">
            <v>0.1166666666666667</v>
          </cell>
          <cell r="V225">
            <v>1.5206467661691543</v>
          </cell>
          <cell r="W225">
            <v>0.36268656716417902</v>
          </cell>
        </row>
        <row r="226">
          <cell r="A226">
            <v>162</v>
          </cell>
          <cell r="B226" t="str">
            <v>Mt Piper - Marulan 500 kV</v>
          </cell>
          <cell r="C226">
            <v>1</v>
          </cell>
          <cell r="D226">
            <v>40148</v>
          </cell>
          <cell r="E226">
            <v>35</v>
          </cell>
          <cell r="F226">
            <v>3</v>
          </cell>
          <cell r="G226">
            <v>38948</v>
          </cell>
          <cell r="H226">
            <v>5</v>
          </cell>
          <cell r="I226" t="str">
            <v>500/330kV Greenfield</v>
          </cell>
          <cell r="J226">
            <v>40</v>
          </cell>
          <cell r="L226" t="str">
            <v>6.5.6,34</v>
          </cell>
          <cell r="M226" t="str">
            <v>Poss</v>
          </cell>
          <cell r="N226" t="str">
            <v>Future</v>
          </cell>
          <cell r="O226" t="str">
            <v>Mt Piper 330kV Aug Stage 2 - Contract</v>
          </cell>
          <cell r="P226" t="str">
            <v>330SS</v>
          </cell>
          <cell r="Q226" t="str">
            <v>Central</v>
          </cell>
          <cell r="R226">
            <v>10</v>
          </cell>
          <cell r="U226">
            <v>0.55000000000000004</v>
          </cell>
          <cell r="V226">
            <v>1.3223684210526323</v>
          </cell>
          <cell r="W226">
            <v>7.0229804161566731</v>
          </cell>
          <cell r="X226">
            <v>1.1046511627906981</v>
          </cell>
        </row>
        <row r="227">
          <cell r="A227">
            <v>163</v>
          </cell>
          <cell r="B227" t="str">
            <v>Mt Piper - Marulan 500 kV</v>
          </cell>
          <cell r="C227">
            <v>1</v>
          </cell>
          <cell r="D227">
            <v>40148</v>
          </cell>
          <cell r="E227">
            <v>35</v>
          </cell>
          <cell r="F227">
            <v>3</v>
          </cell>
          <cell r="G227">
            <v>38948</v>
          </cell>
          <cell r="H227">
            <v>5</v>
          </cell>
          <cell r="I227" t="str">
            <v>500/330kV Greenfield</v>
          </cell>
          <cell r="J227">
            <v>40</v>
          </cell>
          <cell r="L227" t="str">
            <v>6.5.6,34</v>
          </cell>
          <cell r="M227" t="str">
            <v>Poss</v>
          </cell>
          <cell r="N227" t="str">
            <v>Future</v>
          </cell>
          <cell r="O227" t="str">
            <v>Mt Piper 500kV Switchyard Stage 2- Contract</v>
          </cell>
          <cell r="P227" t="str">
            <v>500SS</v>
          </cell>
          <cell r="Q227" t="str">
            <v>Central</v>
          </cell>
          <cell r="R227">
            <v>15</v>
          </cell>
          <cell r="U227">
            <v>0.82499999999999996</v>
          </cell>
          <cell r="V227">
            <v>1.9835526315789482</v>
          </cell>
          <cell r="W227">
            <v>10.534470624235011</v>
          </cell>
          <cell r="X227">
            <v>1.6569767441860472</v>
          </cell>
        </row>
        <row r="228">
          <cell r="A228">
            <v>164</v>
          </cell>
          <cell r="B228" t="str">
            <v>Mt Piper - Marulan 500 kV</v>
          </cell>
          <cell r="C228">
            <v>1</v>
          </cell>
          <cell r="D228">
            <v>40148</v>
          </cell>
          <cell r="E228">
            <v>35</v>
          </cell>
          <cell r="F228">
            <v>3</v>
          </cell>
          <cell r="G228">
            <v>38948</v>
          </cell>
          <cell r="H228">
            <v>5</v>
          </cell>
          <cell r="I228" t="str">
            <v>500/330kV Greenfield</v>
          </cell>
          <cell r="J228">
            <v>40</v>
          </cell>
          <cell r="L228" t="str">
            <v>6.5.6,34</v>
          </cell>
          <cell r="M228" t="str">
            <v>Poss</v>
          </cell>
          <cell r="N228" t="str">
            <v>Future</v>
          </cell>
          <cell r="O228" t="str">
            <v>Mt Piper- Marulan line works - Contact</v>
          </cell>
          <cell r="P228" t="str">
            <v>TL REF</v>
          </cell>
          <cell r="Q228" t="str">
            <v>Central</v>
          </cell>
          <cell r="R228">
            <v>2</v>
          </cell>
          <cell r="U228">
            <v>0.11</v>
          </cell>
          <cell r="V228">
            <v>0.26447368421052642</v>
          </cell>
          <cell r="W228">
            <v>1.4045960832313347</v>
          </cell>
          <cell r="X228">
            <v>0.22093023255813962</v>
          </cell>
        </row>
        <row r="229">
          <cell r="A229">
            <v>165</v>
          </cell>
          <cell r="B229" t="str">
            <v>Newcastle and Lower North Coast Supply - Possible</v>
          </cell>
          <cell r="C229">
            <v>1</v>
          </cell>
          <cell r="D229">
            <v>42339</v>
          </cell>
          <cell r="E229">
            <v>39</v>
          </cell>
          <cell r="F229">
            <v>1</v>
          </cell>
          <cell r="G229">
            <v>40539</v>
          </cell>
          <cell r="H229">
            <v>1</v>
          </cell>
          <cell r="I229" t="str">
            <v>EHV TL -EIS</v>
          </cell>
          <cell r="J229">
            <v>60</v>
          </cell>
          <cell r="L229" t="str">
            <v>6.5.7</v>
          </cell>
          <cell r="M229" t="str">
            <v>Poss</v>
          </cell>
          <cell r="N229" t="str">
            <v>Planning</v>
          </cell>
          <cell r="O229" t="str">
            <v>Richmond Vale-Bayswater 500kV Line - Contract</v>
          </cell>
          <cell r="P229" t="str">
            <v>TL EIS</v>
          </cell>
          <cell r="Q229" t="str">
            <v>Northern</v>
          </cell>
          <cell r="R229">
            <v>120</v>
          </cell>
          <cell r="Y229">
            <v>1.1200000000000001</v>
          </cell>
          <cell r="Z229">
            <v>4.96</v>
          </cell>
          <cell r="AA229">
            <v>4.046451612903228</v>
          </cell>
          <cell r="AB229">
            <v>11.148387096774192</v>
          </cell>
          <cell r="AC229">
            <v>96.82772539288672</v>
          </cell>
          <cell r="AD229">
            <v>1.8974358974358982</v>
          </cell>
        </row>
        <row r="230">
          <cell r="A230">
            <v>166</v>
          </cell>
          <cell r="B230" t="str">
            <v>Newcastle and Lower North Coast Supply - Possible</v>
          </cell>
          <cell r="C230">
            <v>1</v>
          </cell>
          <cell r="D230">
            <v>42339</v>
          </cell>
          <cell r="E230">
            <v>39</v>
          </cell>
          <cell r="F230">
            <v>1</v>
          </cell>
          <cell r="G230">
            <v>40539</v>
          </cell>
          <cell r="H230">
            <v>1</v>
          </cell>
          <cell r="I230" t="str">
            <v>EHV TL -EIS</v>
          </cell>
          <cell r="J230">
            <v>60</v>
          </cell>
          <cell r="L230" t="str">
            <v>6.5.7</v>
          </cell>
          <cell r="M230" t="str">
            <v>Poss</v>
          </cell>
          <cell r="N230" t="str">
            <v>Planning</v>
          </cell>
          <cell r="O230" t="str">
            <v>Richmond Vale 330kV Line Alterations - Contract</v>
          </cell>
          <cell r="P230" t="str">
            <v>TL REF</v>
          </cell>
          <cell r="Q230" t="str">
            <v>Northern</v>
          </cell>
          <cell r="R230">
            <v>20</v>
          </cell>
          <cell r="Y230">
            <v>0.1866666666666667</v>
          </cell>
          <cell r="Z230">
            <v>0.82666666666666688</v>
          </cell>
          <cell r="AA230">
            <v>0.67440860215053788</v>
          </cell>
          <cell r="AB230">
            <v>1.8580645161290319</v>
          </cell>
          <cell r="AC230">
            <v>16.137954232147781</v>
          </cell>
          <cell r="AD230">
            <v>0.31623931623931634</v>
          </cell>
        </row>
        <row r="231">
          <cell r="A231">
            <v>167</v>
          </cell>
          <cell r="B231" t="str">
            <v>Newcastle and Lower North Coast Supply - Possible</v>
          </cell>
          <cell r="C231">
            <v>1</v>
          </cell>
          <cell r="D231">
            <v>42339</v>
          </cell>
          <cell r="E231">
            <v>39</v>
          </cell>
          <cell r="F231">
            <v>3</v>
          </cell>
          <cell r="G231">
            <v>41259</v>
          </cell>
          <cell r="H231">
            <v>6</v>
          </cell>
          <cell r="I231" t="str">
            <v>330/132kV Greenfield</v>
          </cell>
          <cell r="J231">
            <v>36</v>
          </cell>
          <cell r="L231" t="str">
            <v>6.5.7</v>
          </cell>
          <cell r="M231" t="str">
            <v>Poss</v>
          </cell>
          <cell r="N231" t="str">
            <v>Planning</v>
          </cell>
          <cell r="O231" t="str">
            <v>Richmond Vale 330kV SS - Contract</v>
          </cell>
          <cell r="P231" t="str">
            <v>330SS</v>
          </cell>
          <cell r="Q231" t="str">
            <v>Northern</v>
          </cell>
          <cell r="R231">
            <v>28</v>
          </cell>
          <cell r="AA231">
            <v>0.87111111111111117</v>
          </cell>
          <cell r="AB231">
            <v>2.5443478260869576</v>
          </cell>
          <cell r="AC231">
            <v>21.362451510563126</v>
          </cell>
          <cell r="AD231">
            <v>3.2220895522388071</v>
          </cell>
        </row>
        <row r="232">
          <cell r="A232">
            <v>168</v>
          </cell>
          <cell r="B232" t="str">
            <v>Newcastle and Lower North Coast Supply - Possible</v>
          </cell>
          <cell r="C232">
            <v>1</v>
          </cell>
          <cell r="D232">
            <v>42339</v>
          </cell>
          <cell r="E232">
            <v>39</v>
          </cell>
          <cell r="F232">
            <v>3</v>
          </cell>
          <cell r="G232">
            <v>41619</v>
          </cell>
          <cell r="H232">
            <v>9</v>
          </cell>
          <cell r="I232" t="str">
            <v>330/132kV Aug</v>
          </cell>
          <cell r="J232">
            <v>24</v>
          </cell>
          <cell r="L232" t="str">
            <v>6.5.7</v>
          </cell>
          <cell r="M232" t="str">
            <v>Poss</v>
          </cell>
          <cell r="N232" t="str">
            <v>Planning</v>
          </cell>
          <cell r="O232" t="str">
            <v>Bayswater 330kV SS Augmentations - Contract</v>
          </cell>
          <cell r="P232" t="str">
            <v>330SS</v>
          </cell>
          <cell r="Q232" t="str">
            <v>Northern</v>
          </cell>
          <cell r="R232">
            <v>4</v>
          </cell>
          <cell r="AB232">
            <v>0.23333333333333339</v>
          </cell>
          <cell r="AC232">
            <v>3.0412935323383086</v>
          </cell>
          <cell r="AD232">
            <v>0.72537313432835804</v>
          </cell>
        </row>
        <row r="233">
          <cell r="A233">
            <v>169</v>
          </cell>
          <cell r="B233" t="str">
            <v>NSW - Victoria Interconnection - Series Capacitors</v>
          </cell>
          <cell r="C233">
            <v>1</v>
          </cell>
          <cell r="D233">
            <v>41061</v>
          </cell>
          <cell r="E233">
            <v>40</v>
          </cell>
          <cell r="F233">
            <v>3</v>
          </cell>
          <cell r="G233">
            <v>39981</v>
          </cell>
          <cell r="H233">
            <v>6</v>
          </cell>
          <cell r="I233" t="str">
            <v>330/132kV Greenfield</v>
          </cell>
          <cell r="J233">
            <v>36</v>
          </cell>
          <cell r="L233" t="str">
            <v>6.5.32</v>
          </cell>
          <cell r="M233" t="str">
            <v>Poss</v>
          </cell>
          <cell r="N233" t="str">
            <v>Planning</v>
          </cell>
          <cell r="O233" t="str">
            <v>Series Capacitors at Wagga 330kV - Contract</v>
          </cell>
          <cell r="P233" t="str">
            <v>330CAP</v>
          </cell>
          <cell r="Q233" t="str">
            <v>Southern</v>
          </cell>
          <cell r="R233">
            <v>18</v>
          </cell>
          <cell r="W233">
            <v>0.02</v>
          </cell>
          <cell r="X233">
            <v>1.28</v>
          </cell>
          <cell r="Y233">
            <v>8.0173913043478251</v>
          </cell>
          <cell r="Z233">
            <v>8.6826086956521724</v>
          </cell>
        </row>
        <row r="234">
          <cell r="A234">
            <v>170</v>
          </cell>
          <cell r="B234" t="str">
            <v>NSW - Victoria Interconnection - Series Capacitors</v>
          </cell>
          <cell r="C234">
            <v>1</v>
          </cell>
          <cell r="D234">
            <v>41061</v>
          </cell>
          <cell r="E234">
            <v>40</v>
          </cell>
          <cell r="F234">
            <v>3</v>
          </cell>
          <cell r="G234">
            <v>39981</v>
          </cell>
          <cell r="H234">
            <v>6</v>
          </cell>
          <cell r="I234" t="str">
            <v>330/132kV Greenfield</v>
          </cell>
          <cell r="J234">
            <v>36</v>
          </cell>
          <cell r="L234" t="str">
            <v>6.5.32</v>
          </cell>
          <cell r="M234" t="str">
            <v>Poss</v>
          </cell>
          <cell r="N234" t="str">
            <v>Planning</v>
          </cell>
          <cell r="O234" t="str">
            <v>Series Capacitors at Jindera 330kV - Contract</v>
          </cell>
          <cell r="P234" t="str">
            <v>330CAP</v>
          </cell>
          <cell r="Q234" t="str">
            <v>Southern</v>
          </cell>
          <cell r="R234">
            <v>18</v>
          </cell>
          <cell r="W234">
            <v>0.02</v>
          </cell>
          <cell r="X234">
            <v>1.28</v>
          </cell>
          <cell r="Y234">
            <v>8.0173913043478251</v>
          </cell>
          <cell r="Z234">
            <v>8.6826086956521724</v>
          </cell>
        </row>
        <row r="235">
          <cell r="A235">
            <v>171</v>
          </cell>
          <cell r="B235" t="str">
            <v>NSW - Victoria Interconnection - Series Capacitors</v>
          </cell>
          <cell r="C235">
            <v>1</v>
          </cell>
          <cell r="D235">
            <v>41061</v>
          </cell>
          <cell r="E235">
            <v>40</v>
          </cell>
          <cell r="F235">
            <v>3</v>
          </cell>
          <cell r="G235">
            <v>40341</v>
          </cell>
          <cell r="H235">
            <v>9</v>
          </cell>
          <cell r="I235" t="str">
            <v>330/132kV Aug</v>
          </cell>
          <cell r="J235">
            <v>24</v>
          </cell>
          <cell r="L235" t="str">
            <v>6.5.32</v>
          </cell>
          <cell r="M235" t="str">
            <v>Poss</v>
          </cell>
          <cell r="N235" t="str">
            <v>Planning</v>
          </cell>
          <cell r="O235" t="str">
            <v>Wagga 330kV S/S Augmentations - Contract</v>
          </cell>
          <cell r="P235" t="str">
            <v>330SS</v>
          </cell>
          <cell r="Q235" t="str">
            <v>Southern</v>
          </cell>
          <cell r="R235">
            <v>2</v>
          </cell>
          <cell r="X235">
            <v>4.7619047619047623E-3</v>
          </cell>
          <cell r="Y235">
            <v>0.2764880952380952</v>
          </cell>
          <cell r="Z235">
            <v>1.71875</v>
          </cell>
        </row>
        <row r="236">
          <cell r="A236">
            <v>172</v>
          </cell>
          <cell r="B236" t="str">
            <v>NSW - Victoria Interconnection - Series Capacitors</v>
          </cell>
          <cell r="C236">
            <v>1</v>
          </cell>
          <cell r="D236">
            <v>41061</v>
          </cell>
          <cell r="E236">
            <v>40</v>
          </cell>
          <cell r="F236">
            <v>3</v>
          </cell>
          <cell r="G236">
            <v>40341</v>
          </cell>
          <cell r="H236">
            <v>9</v>
          </cell>
          <cell r="I236" t="str">
            <v>330/132kV Aug</v>
          </cell>
          <cell r="J236">
            <v>24</v>
          </cell>
          <cell r="L236" t="str">
            <v>6.5.32</v>
          </cell>
          <cell r="M236" t="str">
            <v>Poss</v>
          </cell>
          <cell r="N236" t="str">
            <v>Planning</v>
          </cell>
          <cell r="O236" t="str">
            <v>Jindera 330kV SS Augmentations - Contract</v>
          </cell>
          <cell r="P236" t="str">
            <v>330SS</v>
          </cell>
          <cell r="Q236" t="str">
            <v>Southern</v>
          </cell>
          <cell r="R236">
            <v>2</v>
          </cell>
          <cell r="X236">
            <v>4.7619047619047623E-3</v>
          </cell>
          <cell r="Y236">
            <v>0.2764880952380952</v>
          </cell>
          <cell r="Z236">
            <v>1.71875</v>
          </cell>
        </row>
        <row r="237">
          <cell r="A237">
            <v>173</v>
          </cell>
          <cell r="B237" t="str">
            <v>South West NSW &amp; Possible VIC I/C - 330 kV Line</v>
          </cell>
          <cell r="C237">
            <v>1</v>
          </cell>
          <cell r="D237">
            <v>41244</v>
          </cell>
          <cell r="E237">
            <v>50</v>
          </cell>
          <cell r="F237">
            <v>1</v>
          </cell>
          <cell r="G237">
            <v>39444</v>
          </cell>
          <cell r="H237">
            <v>1</v>
          </cell>
          <cell r="I237" t="str">
            <v>EHV TL -EIS</v>
          </cell>
          <cell r="J237">
            <v>60</v>
          </cell>
          <cell r="L237" t="str">
            <v>6.5.28</v>
          </cell>
          <cell r="M237" t="str">
            <v>Poss</v>
          </cell>
          <cell r="N237" t="str">
            <v>Future</v>
          </cell>
          <cell r="O237" t="str">
            <v>Wagga - Finley 330kV TL (184km) - Contract</v>
          </cell>
          <cell r="P237" t="str">
            <v>TL EIS</v>
          </cell>
          <cell r="Q237" t="str">
            <v>Southern</v>
          </cell>
          <cell r="R237">
            <v>125</v>
          </cell>
          <cell r="V237">
            <v>1.1666666666666667</v>
          </cell>
          <cell r="W237">
            <v>5.1666666666666661</v>
          </cell>
          <cell r="X237">
            <v>4.2150537634408618</v>
          </cell>
          <cell r="Y237">
            <v>11.61290322580645</v>
          </cell>
          <cell r="Z237">
            <v>100.86221395092365</v>
          </cell>
          <cell r="AA237">
            <v>1.9764957264957275</v>
          </cell>
        </row>
        <row r="238">
          <cell r="A238">
            <v>174</v>
          </cell>
          <cell r="B238" t="str">
            <v>South West NSW &amp; Possible VIC I/C - 330 kV Line</v>
          </cell>
          <cell r="C238">
            <v>1</v>
          </cell>
          <cell r="D238">
            <v>40878</v>
          </cell>
          <cell r="E238">
            <v>50</v>
          </cell>
          <cell r="F238">
            <v>3</v>
          </cell>
          <cell r="G238">
            <v>39798</v>
          </cell>
          <cell r="H238">
            <v>6</v>
          </cell>
          <cell r="I238" t="str">
            <v>330/132kV Greenfield</v>
          </cell>
          <cell r="J238">
            <v>36</v>
          </cell>
          <cell r="L238" t="str">
            <v>6.5.28</v>
          </cell>
          <cell r="M238" t="str">
            <v>Poss</v>
          </cell>
          <cell r="N238" t="str">
            <v>Future</v>
          </cell>
          <cell r="O238" t="str">
            <v>Finley 330/132kV Substation - Contract</v>
          </cell>
          <cell r="P238" t="str">
            <v>330SS</v>
          </cell>
          <cell r="Q238" t="str">
            <v>Southern</v>
          </cell>
          <cell r="R238">
            <v>18</v>
          </cell>
          <cell r="W238">
            <v>0.56000000000000005</v>
          </cell>
          <cell r="X238">
            <v>1.6356521739130443</v>
          </cell>
          <cell r="Y238">
            <v>13.733004542504867</v>
          </cell>
          <cell r="Z238">
            <v>2.07134328358209</v>
          </cell>
        </row>
        <row r="239">
          <cell r="A239">
            <v>175</v>
          </cell>
          <cell r="B239" t="str">
            <v>South West NSW &amp; Possible VIC I/C - 330 kV Line</v>
          </cell>
          <cell r="C239">
            <v>1</v>
          </cell>
          <cell r="D239">
            <v>40878</v>
          </cell>
          <cell r="E239">
            <v>50</v>
          </cell>
          <cell r="F239">
            <v>3</v>
          </cell>
          <cell r="G239">
            <v>40158</v>
          </cell>
          <cell r="H239">
            <v>9</v>
          </cell>
          <cell r="I239" t="str">
            <v>330/132kV Aug</v>
          </cell>
          <cell r="J239">
            <v>24</v>
          </cell>
          <cell r="L239" t="str">
            <v>6.5.28</v>
          </cell>
          <cell r="M239" t="str">
            <v>Poss</v>
          </cell>
          <cell r="N239" t="str">
            <v>Future</v>
          </cell>
          <cell r="O239" t="str">
            <v>Wagga 330kV Switchbay - Contract</v>
          </cell>
          <cell r="P239" t="str">
            <v>330SS</v>
          </cell>
          <cell r="Q239" t="str">
            <v>Southern</v>
          </cell>
          <cell r="R239">
            <v>1</v>
          </cell>
          <cell r="X239">
            <v>5.8333333333333348E-2</v>
          </cell>
          <cell r="Y239">
            <v>0.76032338308457714</v>
          </cell>
          <cell r="Z239">
            <v>0.18134328358208951</v>
          </cell>
        </row>
        <row r="240">
          <cell r="A240">
            <v>176</v>
          </cell>
          <cell r="B240" t="str">
            <v>Yass - Wagga 330 kV DC Line Development</v>
          </cell>
          <cell r="C240">
            <v>1</v>
          </cell>
          <cell r="D240">
            <v>41244</v>
          </cell>
          <cell r="E240">
            <v>67</v>
          </cell>
          <cell r="F240">
            <v>1</v>
          </cell>
          <cell r="G240">
            <v>39444</v>
          </cell>
          <cell r="H240">
            <v>1</v>
          </cell>
          <cell r="I240" t="str">
            <v>EHV TL -EIS</v>
          </cell>
          <cell r="J240">
            <v>60</v>
          </cell>
          <cell r="L240" t="str">
            <v>6.4.2</v>
          </cell>
          <cell r="M240" t="str">
            <v>Poss</v>
          </cell>
          <cell r="N240" t="str">
            <v>Proposed</v>
          </cell>
          <cell r="O240" t="str">
            <v>Yass Wagga 330kVTL (Double Circuit ) - Contract</v>
          </cell>
          <cell r="P240" t="str">
            <v>TL EIS</v>
          </cell>
          <cell r="Q240" t="str">
            <v>Southern</v>
          </cell>
          <cell r="R240">
            <v>120</v>
          </cell>
          <cell r="V240">
            <v>1.1200000000000001</v>
          </cell>
          <cell r="W240">
            <v>4.96</v>
          </cell>
          <cell r="X240">
            <v>4.046451612903228</v>
          </cell>
          <cell r="Y240">
            <v>11.148387096774192</v>
          </cell>
          <cell r="Z240">
            <v>96.82772539288672</v>
          </cell>
          <cell r="AA240">
            <v>1.8974358974358982</v>
          </cell>
        </row>
        <row r="241">
          <cell r="A241">
            <v>177</v>
          </cell>
          <cell r="B241" t="str">
            <v>Yass - Wagga 330 kV DC Line Development</v>
          </cell>
          <cell r="C241">
            <v>1</v>
          </cell>
          <cell r="D241">
            <v>41244</v>
          </cell>
          <cell r="E241">
            <v>67</v>
          </cell>
          <cell r="F241">
            <v>3</v>
          </cell>
          <cell r="G241">
            <v>40524</v>
          </cell>
          <cell r="H241">
            <v>9</v>
          </cell>
          <cell r="I241" t="str">
            <v>330/132kV Aug</v>
          </cell>
          <cell r="J241">
            <v>24</v>
          </cell>
          <cell r="L241" t="str">
            <v>6.4.2</v>
          </cell>
          <cell r="M241" t="str">
            <v>Poss</v>
          </cell>
          <cell r="N241" t="str">
            <v>Proposed</v>
          </cell>
          <cell r="O241" t="str">
            <v>Yass 330kV Substation Aug - Contract</v>
          </cell>
          <cell r="P241" t="str">
            <v>330SS</v>
          </cell>
          <cell r="Q241" t="str">
            <v>Southern</v>
          </cell>
          <cell r="R241">
            <v>3</v>
          </cell>
          <cell r="Y241">
            <v>0.17499999999999999</v>
          </cell>
          <cell r="Z241">
            <v>2.2809701492537315</v>
          </cell>
          <cell r="AA241">
            <v>0.54402985074626864</v>
          </cell>
        </row>
        <row r="242">
          <cell r="A242">
            <v>178</v>
          </cell>
          <cell r="B242" t="str">
            <v>Yass - Wagga 330 kV DC Line Development</v>
          </cell>
          <cell r="C242">
            <v>1</v>
          </cell>
          <cell r="D242">
            <v>41244</v>
          </cell>
          <cell r="E242">
            <v>67</v>
          </cell>
          <cell r="F242">
            <v>3</v>
          </cell>
          <cell r="G242">
            <v>40524</v>
          </cell>
          <cell r="H242">
            <v>9</v>
          </cell>
          <cell r="I242" t="str">
            <v>330/132kV Aug</v>
          </cell>
          <cell r="J242">
            <v>24</v>
          </cell>
          <cell r="L242" t="str">
            <v>6.4.2</v>
          </cell>
          <cell r="M242" t="str">
            <v>Poss</v>
          </cell>
          <cell r="N242" t="str">
            <v>Proposed</v>
          </cell>
          <cell r="O242" t="str">
            <v>Wagga 330kV Substation Aug - Contract</v>
          </cell>
          <cell r="P242" t="str">
            <v>330SS</v>
          </cell>
          <cell r="Q242" t="str">
            <v>Southern</v>
          </cell>
          <cell r="R242">
            <v>3</v>
          </cell>
          <cell r="Y242">
            <v>0.17499999999999999</v>
          </cell>
          <cell r="Z242">
            <v>2.2809701492537315</v>
          </cell>
          <cell r="AA242">
            <v>0.54402985074626864</v>
          </cell>
        </row>
        <row r="243">
          <cell r="A243">
            <v>179</v>
          </cell>
          <cell r="B243" t="str">
            <v>Yass - Wagga 330 kV SC Line Development</v>
          </cell>
          <cell r="C243">
            <v>1</v>
          </cell>
          <cell r="D243">
            <v>41244</v>
          </cell>
          <cell r="E243">
            <v>67</v>
          </cell>
          <cell r="F243">
            <v>1</v>
          </cell>
          <cell r="G243">
            <v>39444</v>
          </cell>
          <cell r="H243">
            <v>1</v>
          </cell>
          <cell r="I243" t="str">
            <v>EHV TL -EIS</v>
          </cell>
          <cell r="J243">
            <v>60</v>
          </cell>
          <cell r="L243" t="str">
            <v>6.4.2</v>
          </cell>
          <cell r="M243" t="str">
            <v>Poss</v>
          </cell>
          <cell r="N243" t="str">
            <v>Proposed</v>
          </cell>
          <cell r="O243" t="str">
            <v>Yass Wagga 330kVTL (Single Circuit ) - Contract</v>
          </cell>
          <cell r="P243" t="str">
            <v>TL EIS</v>
          </cell>
          <cell r="Q243" t="str">
            <v>Southern</v>
          </cell>
          <cell r="R243">
            <v>85</v>
          </cell>
          <cell r="V243">
            <v>0.79333333333333345</v>
          </cell>
          <cell r="W243">
            <v>3.5133333333333336</v>
          </cell>
          <cell r="X243">
            <v>2.8662365591397858</v>
          </cell>
          <cell r="Y243">
            <v>7.8967741935483859</v>
          </cell>
          <cell r="Z243">
            <v>68.586305486628078</v>
          </cell>
          <cell r="AA243">
            <v>1.3440170940170943</v>
          </cell>
        </row>
        <row r="244">
          <cell r="A244">
            <v>180</v>
          </cell>
          <cell r="B244" t="str">
            <v>Yass - Wagga 330 kV SC Line Development</v>
          </cell>
          <cell r="C244">
            <v>1</v>
          </cell>
          <cell r="D244">
            <v>41244</v>
          </cell>
          <cell r="E244">
            <v>67</v>
          </cell>
          <cell r="F244">
            <v>3</v>
          </cell>
          <cell r="G244">
            <v>40524</v>
          </cell>
          <cell r="H244">
            <v>9</v>
          </cell>
          <cell r="I244" t="str">
            <v>330/132kV Aug</v>
          </cell>
          <cell r="J244">
            <v>24</v>
          </cell>
          <cell r="L244" t="str">
            <v>6.4.2</v>
          </cell>
          <cell r="M244" t="str">
            <v>Poss</v>
          </cell>
          <cell r="N244" t="str">
            <v>Proposed</v>
          </cell>
          <cell r="O244" t="str">
            <v>Yass 330kV Substation Aug - Contract</v>
          </cell>
          <cell r="P244" t="str">
            <v>330SS</v>
          </cell>
          <cell r="Q244" t="str">
            <v>Southern</v>
          </cell>
          <cell r="R244">
            <v>3</v>
          </cell>
          <cell r="Y244">
            <v>0.17499999999999999</v>
          </cell>
          <cell r="Z244">
            <v>2.2809701492537315</v>
          </cell>
          <cell r="AA244">
            <v>0.54402985074626864</v>
          </cell>
        </row>
        <row r="245">
          <cell r="A245">
            <v>181</v>
          </cell>
          <cell r="B245" t="str">
            <v>Yass - Wagga 330 kV SC Line Development</v>
          </cell>
          <cell r="C245">
            <v>1</v>
          </cell>
          <cell r="D245">
            <v>41244</v>
          </cell>
          <cell r="E245">
            <v>67</v>
          </cell>
          <cell r="F245">
            <v>3</v>
          </cell>
          <cell r="G245">
            <v>40524</v>
          </cell>
          <cell r="H245">
            <v>9</v>
          </cell>
          <cell r="I245" t="str">
            <v>330/132kV Aug</v>
          </cell>
          <cell r="J245">
            <v>24</v>
          </cell>
          <cell r="L245" t="str">
            <v>6.4.2</v>
          </cell>
          <cell r="M245" t="str">
            <v>Poss</v>
          </cell>
          <cell r="N245" t="str">
            <v>Proposed</v>
          </cell>
          <cell r="O245" t="str">
            <v>Wagga 330kV Substation Aug - Contract</v>
          </cell>
          <cell r="P245" t="str">
            <v>330SS</v>
          </cell>
          <cell r="Q245" t="str">
            <v>Southern</v>
          </cell>
          <cell r="R245">
            <v>3</v>
          </cell>
          <cell r="Y245">
            <v>0.17499999999999999</v>
          </cell>
          <cell r="Z245">
            <v>2.2809701492537315</v>
          </cell>
          <cell r="AA245">
            <v>0.54402985074626864</v>
          </cell>
        </row>
        <row r="246">
          <cell r="A246">
            <v>182</v>
          </cell>
          <cell r="B246" t="str">
            <v>Southern Close of 500kV Ring</v>
          </cell>
          <cell r="C246">
            <v>1</v>
          </cell>
          <cell r="D246">
            <v>41974</v>
          </cell>
          <cell r="E246">
            <v>68</v>
          </cell>
          <cell r="F246">
            <v>1</v>
          </cell>
          <cell r="G246">
            <v>40174</v>
          </cell>
          <cell r="H246">
            <v>1</v>
          </cell>
          <cell r="I246" t="str">
            <v>EHV TL -EIS</v>
          </cell>
          <cell r="J246">
            <v>60</v>
          </cell>
          <cell r="N246" t="str">
            <v>Proposed</v>
          </cell>
          <cell r="O246" t="str">
            <v>Marulan to Kemps Creek 500kV (ex 39 &amp; 14 lines) (xxkm)</v>
          </cell>
          <cell r="P246" t="str">
            <v>TL EIS</v>
          </cell>
          <cell r="Q246" t="str">
            <v>Southern</v>
          </cell>
          <cell r="R246">
            <v>150</v>
          </cell>
          <cell r="X246">
            <v>1.4</v>
          </cell>
          <cell r="Y246">
            <v>6.2</v>
          </cell>
          <cell r="Z246">
            <v>5.0580645161290354</v>
          </cell>
          <cell r="AA246">
            <v>13.935483870967742</v>
          </cell>
          <cell r="AB246">
            <v>121.03465674110836</v>
          </cell>
          <cell r="AC246">
            <v>2.3717948717948727</v>
          </cell>
        </row>
        <row r="247">
          <cell r="A247">
            <v>183</v>
          </cell>
          <cell r="B247" t="str">
            <v>Southern Close of 500kV Ring</v>
          </cell>
          <cell r="C247">
            <v>1</v>
          </cell>
          <cell r="D247">
            <v>41609</v>
          </cell>
          <cell r="E247">
            <v>68</v>
          </cell>
          <cell r="F247">
            <v>3</v>
          </cell>
          <cell r="G247">
            <v>40769</v>
          </cell>
          <cell r="H247">
            <v>8</v>
          </cell>
          <cell r="I247" t="str">
            <v>500/330kV Aug</v>
          </cell>
          <cell r="J247">
            <v>28</v>
          </cell>
          <cell r="N247" t="str">
            <v>Proposed</v>
          </cell>
          <cell r="O247" t="str">
            <v>Kemps Creek 500kV Augmentation</v>
          </cell>
          <cell r="P247" t="str">
            <v>500SS</v>
          </cell>
          <cell r="Q247" t="str">
            <v>Central</v>
          </cell>
          <cell r="R247">
            <v>25</v>
          </cell>
          <cell r="Z247">
            <v>1.9642857142857142</v>
          </cell>
          <cell r="AA247">
            <v>19.294160231660232</v>
          </cell>
          <cell r="AB247">
            <v>3.7415540540540544</v>
          </cell>
        </row>
        <row r="248">
          <cell r="A248">
            <v>184</v>
          </cell>
          <cell r="B248" t="str">
            <v>Southern Close of 500kV Ring</v>
          </cell>
          <cell r="C248">
            <v>1</v>
          </cell>
          <cell r="D248">
            <v>41609</v>
          </cell>
          <cell r="E248">
            <v>68</v>
          </cell>
          <cell r="F248">
            <v>3</v>
          </cell>
          <cell r="G248">
            <v>40769</v>
          </cell>
          <cell r="H248">
            <v>8</v>
          </cell>
          <cell r="I248" t="str">
            <v>500/330kV Aug</v>
          </cell>
          <cell r="J248">
            <v>28</v>
          </cell>
          <cell r="N248" t="str">
            <v>Proposed</v>
          </cell>
          <cell r="O248" t="str">
            <v>Bannaby 500kV Augmentation</v>
          </cell>
          <cell r="P248" t="str">
            <v>500SS</v>
          </cell>
          <cell r="Q248" t="str">
            <v>Southern</v>
          </cell>
          <cell r="R248">
            <v>25</v>
          </cell>
          <cell r="Z248">
            <v>1.9642857142857142</v>
          </cell>
          <cell r="AA248">
            <v>19.294160231660232</v>
          </cell>
          <cell r="AB248">
            <v>3.7415540540540544</v>
          </cell>
        </row>
        <row r="249">
          <cell r="A249">
            <v>185</v>
          </cell>
          <cell r="B249" t="str">
            <v>Northern Close of 500kV Ring</v>
          </cell>
          <cell r="C249">
            <v>1</v>
          </cell>
          <cell r="D249">
            <v>43435</v>
          </cell>
          <cell r="E249">
            <v>69</v>
          </cell>
          <cell r="F249">
            <v>1</v>
          </cell>
          <cell r="G249">
            <v>41635</v>
          </cell>
          <cell r="H249">
            <v>1</v>
          </cell>
          <cell r="I249" t="str">
            <v>EHV TL -EIS</v>
          </cell>
          <cell r="J249">
            <v>60</v>
          </cell>
          <cell r="N249" t="str">
            <v>Proposed</v>
          </cell>
          <cell r="O249" t="str">
            <v>Richmond Vale-Eraring 500kV Line</v>
          </cell>
          <cell r="P249" t="str">
            <v>TL EIS</v>
          </cell>
          <cell r="Q249" t="str">
            <v>Northern</v>
          </cell>
          <cell r="R249">
            <v>60</v>
          </cell>
          <cell r="AB249">
            <v>0.56000000000000005</v>
          </cell>
          <cell r="AC249">
            <v>2.48</v>
          </cell>
          <cell r="AD249">
            <v>2.023225806451614</v>
          </cell>
          <cell r="AE249">
            <v>5.5741935483870959</v>
          </cell>
          <cell r="AF249">
            <v>48.41386269644336</v>
          </cell>
          <cell r="AG249">
            <v>0.94871794871794912</v>
          </cell>
        </row>
        <row r="250">
          <cell r="A250">
            <v>186</v>
          </cell>
          <cell r="B250" t="str">
            <v>Northern Close of 500kV Ring</v>
          </cell>
          <cell r="C250">
            <v>1</v>
          </cell>
          <cell r="D250">
            <v>43435</v>
          </cell>
          <cell r="E250">
            <v>69</v>
          </cell>
          <cell r="F250">
            <v>3</v>
          </cell>
          <cell r="G250">
            <v>42595</v>
          </cell>
          <cell r="H250">
            <v>8</v>
          </cell>
          <cell r="I250" t="str">
            <v>500/330kV Aug</v>
          </cell>
          <cell r="J250">
            <v>28</v>
          </cell>
          <cell r="N250" t="str">
            <v>Proposed</v>
          </cell>
          <cell r="O250" t="str">
            <v>Eraring 500kV Augmentation</v>
          </cell>
          <cell r="P250" t="str">
            <v>500SS</v>
          </cell>
          <cell r="Q250" t="str">
            <v>Northern</v>
          </cell>
          <cell r="R250">
            <v>25</v>
          </cell>
          <cell r="AE250">
            <v>1.9642857142857142</v>
          </cell>
          <cell r="AF250">
            <v>19.294160231660232</v>
          </cell>
          <cell r="AG250">
            <v>3.7415540540540544</v>
          </cell>
        </row>
        <row r="251">
          <cell r="A251">
            <v>187</v>
          </cell>
          <cell r="B251" t="str">
            <v>Northern Close of 500kV Ring</v>
          </cell>
          <cell r="C251">
            <v>1</v>
          </cell>
          <cell r="D251">
            <v>43435</v>
          </cell>
          <cell r="E251">
            <v>69</v>
          </cell>
          <cell r="F251">
            <v>3</v>
          </cell>
          <cell r="G251">
            <v>42595</v>
          </cell>
          <cell r="H251">
            <v>8</v>
          </cell>
          <cell r="I251" t="str">
            <v>500/330kV Aug</v>
          </cell>
          <cell r="J251">
            <v>28</v>
          </cell>
          <cell r="N251" t="str">
            <v>Proposed</v>
          </cell>
          <cell r="O251" t="str">
            <v>Eraring 500/330kV Tx Augmentation</v>
          </cell>
          <cell r="P251" t="str">
            <v>500SS</v>
          </cell>
          <cell r="Q251" t="str">
            <v>Northern</v>
          </cell>
          <cell r="R251">
            <v>25</v>
          </cell>
          <cell r="AE251">
            <v>1.9642857142857142</v>
          </cell>
          <cell r="AF251">
            <v>19.294160231660232</v>
          </cell>
          <cell r="AG251">
            <v>3.7415540540540544</v>
          </cell>
        </row>
        <row r="252">
          <cell r="A252">
            <v>188</v>
          </cell>
          <cell r="B252" t="str">
            <v>Northern Close of 500kV Ring</v>
          </cell>
          <cell r="C252">
            <v>1</v>
          </cell>
          <cell r="D252">
            <v>43435</v>
          </cell>
          <cell r="E252">
            <v>69</v>
          </cell>
          <cell r="F252">
            <v>3</v>
          </cell>
          <cell r="G252">
            <v>42595</v>
          </cell>
          <cell r="H252">
            <v>8</v>
          </cell>
          <cell r="I252" t="str">
            <v>500/330kV Aug</v>
          </cell>
          <cell r="J252">
            <v>28</v>
          </cell>
          <cell r="N252" t="str">
            <v>Proposed</v>
          </cell>
          <cell r="O252" t="str">
            <v>Richmond Vale 500kV Augmentation</v>
          </cell>
          <cell r="P252" t="str">
            <v>500SS</v>
          </cell>
          <cell r="Q252" t="str">
            <v>Northern</v>
          </cell>
          <cell r="R252">
            <v>25</v>
          </cell>
          <cell r="AE252">
            <v>1.9642857142857142</v>
          </cell>
          <cell r="AF252">
            <v>19.294160231660232</v>
          </cell>
          <cell r="AG252">
            <v>3.7415540540540544</v>
          </cell>
        </row>
        <row r="253">
          <cell r="A253">
            <v>189</v>
          </cell>
          <cell r="B253" t="str">
            <v>Flow control of NW System</v>
          </cell>
          <cell r="C253">
            <v>1</v>
          </cell>
          <cell r="D253">
            <v>41974</v>
          </cell>
          <cell r="E253">
            <v>70</v>
          </cell>
          <cell r="F253">
            <v>3</v>
          </cell>
          <cell r="G253">
            <v>40894</v>
          </cell>
          <cell r="H253">
            <v>6</v>
          </cell>
          <cell r="I253" t="str">
            <v>330/132kV Greenfield</v>
          </cell>
          <cell r="J253">
            <v>36</v>
          </cell>
          <cell r="N253" t="str">
            <v>Proposed</v>
          </cell>
          <cell r="O253" t="str">
            <v>Baywater-Sydney West 330kV Series Caps (2 off)</v>
          </cell>
          <cell r="P253" t="str">
            <v>SVC</v>
          </cell>
          <cell r="Q253" t="str">
            <v>Northern</v>
          </cell>
          <cell r="R253">
            <v>50</v>
          </cell>
          <cell r="Z253">
            <v>1.5555555555555558</v>
          </cell>
          <cell r="AA253">
            <v>4.5434782608695654</v>
          </cell>
          <cell r="AB253">
            <v>38.147234840291297</v>
          </cell>
          <cell r="AC253">
            <v>5.753731343283583</v>
          </cell>
        </row>
        <row r="254">
          <cell r="A254">
            <v>190</v>
          </cell>
          <cell r="B254" t="str">
            <v>Establish Mason Park SS</v>
          </cell>
          <cell r="C254">
            <v>1</v>
          </cell>
          <cell r="D254">
            <v>40513</v>
          </cell>
          <cell r="E254">
            <v>71</v>
          </cell>
          <cell r="F254">
            <v>3</v>
          </cell>
          <cell r="G254">
            <v>39433</v>
          </cell>
          <cell r="H254">
            <v>6</v>
          </cell>
          <cell r="I254" t="str">
            <v>330/132kV Greenfield</v>
          </cell>
          <cell r="J254">
            <v>36</v>
          </cell>
          <cell r="N254" t="str">
            <v>Proposed</v>
          </cell>
          <cell r="O254" t="str">
            <v>Establish Mason Park 330/132kV Substation</v>
          </cell>
          <cell r="P254" t="str">
            <v>330SS</v>
          </cell>
          <cell r="Q254" t="str">
            <v>Central</v>
          </cell>
          <cell r="R254">
            <v>60</v>
          </cell>
          <cell r="V254">
            <v>1.8666666666666667</v>
          </cell>
          <cell r="W254">
            <v>5.4521739130434801</v>
          </cell>
          <cell r="X254">
            <v>45.776681808349544</v>
          </cell>
          <cell r="Y254">
            <v>6.9044776119402993</v>
          </cell>
        </row>
        <row r="255">
          <cell r="A255">
            <v>191</v>
          </cell>
          <cell r="B255" t="str">
            <v>Establish Mason Park SS</v>
          </cell>
          <cell r="C255">
            <v>1</v>
          </cell>
          <cell r="D255">
            <v>40513</v>
          </cell>
          <cell r="E255">
            <v>71</v>
          </cell>
          <cell r="F255">
            <v>1</v>
          </cell>
          <cell r="G255">
            <v>38713</v>
          </cell>
          <cell r="H255">
            <v>1</v>
          </cell>
          <cell r="I255" t="str">
            <v>EHV TL -EIS</v>
          </cell>
          <cell r="J255">
            <v>60</v>
          </cell>
          <cell r="N255" t="str">
            <v>Proposed</v>
          </cell>
          <cell r="O255" t="str">
            <v>Second Holroyd-Mason Park 330kV Cable</v>
          </cell>
          <cell r="P255" t="str">
            <v>TL EIS</v>
          </cell>
          <cell r="Q255" t="str">
            <v>Central</v>
          </cell>
          <cell r="R255">
            <v>120</v>
          </cell>
          <cell r="T255">
            <v>1.1200000000000001</v>
          </cell>
          <cell r="U255">
            <v>4.96</v>
          </cell>
          <cell r="V255">
            <v>4.046451612903228</v>
          </cell>
          <cell r="W255">
            <v>11.148387096774192</v>
          </cell>
          <cell r="X255">
            <v>96.82772539288672</v>
          </cell>
          <cell r="Y255">
            <v>1.8974358974358982</v>
          </cell>
        </row>
        <row r="256">
          <cell r="A256">
            <v>192</v>
          </cell>
          <cell r="B256" t="str">
            <v>Establish Mason Park SS</v>
          </cell>
          <cell r="C256">
            <v>1</v>
          </cell>
          <cell r="D256">
            <v>40513</v>
          </cell>
          <cell r="E256">
            <v>71</v>
          </cell>
          <cell r="F256">
            <v>3</v>
          </cell>
          <cell r="G256">
            <v>39793</v>
          </cell>
          <cell r="H256">
            <v>9</v>
          </cell>
          <cell r="I256" t="str">
            <v>330/132kV Aug</v>
          </cell>
          <cell r="J256">
            <v>24</v>
          </cell>
          <cell r="N256" t="str">
            <v>Proposed</v>
          </cell>
          <cell r="O256" t="str">
            <v>Holroyd 330kV Augmentation</v>
          </cell>
          <cell r="P256" t="str">
            <v>330SS</v>
          </cell>
          <cell r="Q256" t="str">
            <v>Central</v>
          </cell>
          <cell r="R256">
            <v>20</v>
          </cell>
          <cell r="W256">
            <v>1.166666666666667</v>
          </cell>
          <cell r="X256">
            <v>15.206467661691544</v>
          </cell>
          <cell r="Y256">
            <v>3.6268656716417906</v>
          </cell>
        </row>
        <row r="257">
          <cell r="A257">
            <v>193</v>
          </cell>
          <cell r="B257" t="str">
            <v>Sydney Park 330/132kV Substation</v>
          </cell>
          <cell r="C257">
            <v>1</v>
          </cell>
          <cell r="D257">
            <v>42705</v>
          </cell>
          <cell r="E257">
            <v>72</v>
          </cell>
          <cell r="F257">
            <v>3</v>
          </cell>
          <cell r="G257">
            <v>41625</v>
          </cell>
          <cell r="H257">
            <v>6</v>
          </cell>
          <cell r="I257" t="str">
            <v>330/132kV Greenfield</v>
          </cell>
          <cell r="J257">
            <v>36</v>
          </cell>
          <cell r="N257" t="str">
            <v>Proposed</v>
          </cell>
          <cell r="O257" t="str">
            <v>Establish Sydney Park 330/132kV Substation</v>
          </cell>
          <cell r="P257" t="str">
            <v>330SS</v>
          </cell>
          <cell r="Q257" t="str">
            <v>Central</v>
          </cell>
          <cell r="R257">
            <v>60</v>
          </cell>
          <cell r="AB257">
            <v>1.8666666666666667</v>
          </cell>
          <cell r="AC257">
            <v>5.4521739130434801</v>
          </cell>
          <cell r="AD257">
            <v>45.776681808349544</v>
          </cell>
          <cell r="AE257">
            <v>6.9044776119402993</v>
          </cell>
        </row>
        <row r="258">
          <cell r="A258">
            <v>194</v>
          </cell>
          <cell r="B258" t="str">
            <v>Sydney Park 330/132kV Substation</v>
          </cell>
          <cell r="C258">
            <v>1</v>
          </cell>
          <cell r="D258">
            <v>42705</v>
          </cell>
          <cell r="E258">
            <v>72</v>
          </cell>
          <cell r="F258">
            <v>1</v>
          </cell>
          <cell r="G258">
            <v>40905</v>
          </cell>
          <cell r="H258">
            <v>1</v>
          </cell>
          <cell r="I258" t="str">
            <v>EHV TL -EIS</v>
          </cell>
          <cell r="J258">
            <v>60</v>
          </cell>
          <cell r="N258" t="str">
            <v>Proposed</v>
          </cell>
          <cell r="O258" t="str">
            <v>Mason Park-Sydney Park 330kV Cable</v>
          </cell>
          <cell r="P258" t="str">
            <v>TL EIS</v>
          </cell>
          <cell r="Q258" t="str">
            <v>Central</v>
          </cell>
          <cell r="R258">
            <v>120</v>
          </cell>
          <cell r="Z258">
            <v>1.1200000000000001</v>
          </cell>
          <cell r="AA258">
            <v>4.96</v>
          </cell>
          <cell r="AB258">
            <v>4.046451612903228</v>
          </cell>
          <cell r="AC258">
            <v>11.148387096774192</v>
          </cell>
          <cell r="AD258">
            <v>96.82772539288672</v>
          </cell>
          <cell r="AE258">
            <v>1.8974358974358982</v>
          </cell>
        </row>
        <row r="259">
          <cell r="A259">
            <v>195</v>
          </cell>
          <cell r="B259" t="str">
            <v>Sydney Park 330/132kV Substation</v>
          </cell>
          <cell r="C259">
            <v>1</v>
          </cell>
          <cell r="D259">
            <v>42705</v>
          </cell>
          <cell r="E259">
            <v>72</v>
          </cell>
          <cell r="F259">
            <v>1</v>
          </cell>
          <cell r="G259">
            <v>40905</v>
          </cell>
          <cell r="H259">
            <v>1</v>
          </cell>
          <cell r="I259" t="str">
            <v>EHV TL -EIS</v>
          </cell>
          <cell r="J259">
            <v>60</v>
          </cell>
          <cell r="N259" t="str">
            <v>Proposed</v>
          </cell>
          <cell r="O259" t="str">
            <v>Lane Cove to Mason Park 330kV Cable</v>
          </cell>
          <cell r="P259" t="str">
            <v>TL EIS</v>
          </cell>
          <cell r="Q259" t="str">
            <v>Central</v>
          </cell>
          <cell r="R259">
            <v>100</v>
          </cell>
          <cell r="Z259">
            <v>0.93333333333333346</v>
          </cell>
          <cell r="AA259">
            <v>4.1333333333333337</v>
          </cell>
          <cell r="AB259">
            <v>3.3720430107526882</v>
          </cell>
          <cell r="AC259">
            <v>9.2903225806451619</v>
          </cell>
          <cell r="AD259">
            <v>80.6897711607389</v>
          </cell>
          <cell r="AE259">
            <v>1.5811965811965818</v>
          </cell>
        </row>
        <row r="260">
          <cell r="A260">
            <v>196</v>
          </cell>
          <cell r="B260" t="str">
            <v>Sydney Park 330/132kV Substation</v>
          </cell>
          <cell r="C260">
            <v>1</v>
          </cell>
          <cell r="D260">
            <v>42705</v>
          </cell>
          <cell r="E260">
            <v>72</v>
          </cell>
          <cell r="F260">
            <v>1</v>
          </cell>
          <cell r="G260">
            <v>40905</v>
          </cell>
          <cell r="H260">
            <v>1</v>
          </cell>
          <cell r="I260" t="str">
            <v>EHV TL -EIS</v>
          </cell>
          <cell r="J260">
            <v>60</v>
          </cell>
          <cell r="N260" t="str">
            <v>Proposed</v>
          </cell>
          <cell r="O260" t="str">
            <v>Upgrade of Sydney North - Lane Cover to 330kV</v>
          </cell>
          <cell r="P260" t="str">
            <v>330SS</v>
          </cell>
          <cell r="Q260" t="str">
            <v>Central</v>
          </cell>
          <cell r="R260">
            <v>170</v>
          </cell>
          <cell r="Z260">
            <v>1.5866666666666669</v>
          </cell>
          <cell r="AA260">
            <v>7.0266666666666673</v>
          </cell>
          <cell r="AB260">
            <v>5.7324731182795716</v>
          </cell>
          <cell r="AC260">
            <v>15.793548387096772</v>
          </cell>
          <cell r="AD260">
            <v>137.17261097325616</v>
          </cell>
          <cell r="AE260">
            <v>2.6880341880341887</v>
          </cell>
        </row>
        <row r="261">
          <cell r="A261">
            <v>197</v>
          </cell>
          <cell r="B261" t="str">
            <v>Prymont 330/132kV Substation</v>
          </cell>
          <cell r="C261">
            <v>1</v>
          </cell>
          <cell r="D261">
            <v>43800</v>
          </cell>
          <cell r="E261">
            <v>73</v>
          </cell>
          <cell r="F261">
            <v>3</v>
          </cell>
          <cell r="G261">
            <v>42720</v>
          </cell>
          <cell r="H261">
            <v>6</v>
          </cell>
          <cell r="I261" t="str">
            <v>330/132kV Greenfield</v>
          </cell>
          <cell r="J261">
            <v>36</v>
          </cell>
          <cell r="N261" t="str">
            <v>Proposed</v>
          </cell>
          <cell r="O261" t="str">
            <v>Establish Lane Cove 330kV SS</v>
          </cell>
          <cell r="P261" t="str">
            <v>330SS</v>
          </cell>
          <cell r="Q261" t="str">
            <v>Central</v>
          </cell>
          <cell r="R261">
            <v>40</v>
          </cell>
          <cell r="AE261">
            <v>1.2444444444444445</v>
          </cell>
          <cell r="AF261">
            <v>3.6347826086956534</v>
          </cell>
          <cell r="AG261">
            <v>30.517787872233036</v>
          </cell>
        </row>
        <row r="262">
          <cell r="A262">
            <v>198</v>
          </cell>
          <cell r="B262" t="str">
            <v>Prymont 330/132kV Substation</v>
          </cell>
          <cell r="C262">
            <v>1</v>
          </cell>
          <cell r="D262">
            <v>43800</v>
          </cell>
          <cell r="E262">
            <v>73</v>
          </cell>
          <cell r="F262">
            <v>3</v>
          </cell>
          <cell r="G262">
            <v>42720</v>
          </cell>
          <cell r="H262">
            <v>6</v>
          </cell>
          <cell r="I262" t="str">
            <v>330/132kV Greenfield</v>
          </cell>
          <cell r="J262">
            <v>36</v>
          </cell>
          <cell r="N262" t="str">
            <v>Proposed</v>
          </cell>
          <cell r="O262" t="str">
            <v>Establish Prymont 330/132kV Substation</v>
          </cell>
          <cell r="P262" t="str">
            <v>330SS</v>
          </cell>
          <cell r="Q262" t="str">
            <v>Central</v>
          </cell>
          <cell r="R262">
            <v>80</v>
          </cell>
          <cell r="AE262">
            <v>2.4888888888888889</v>
          </cell>
          <cell r="AF262">
            <v>7.2695652173913068</v>
          </cell>
          <cell r="AG262">
            <v>61.035575744466072</v>
          </cell>
        </row>
        <row r="263">
          <cell r="A263">
            <v>199</v>
          </cell>
          <cell r="B263" t="str">
            <v>Prymont 330/132kV Substation</v>
          </cell>
          <cell r="C263">
            <v>1</v>
          </cell>
          <cell r="D263">
            <v>43800</v>
          </cell>
          <cell r="E263">
            <v>73</v>
          </cell>
          <cell r="F263">
            <v>1</v>
          </cell>
          <cell r="G263">
            <v>42000</v>
          </cell>
          <cell r="H263">
            <v>1</v>
          </cell>
          <cell r="I263" t="str">
            <v>EHV TL -EIS</v>
          </cell>
          <cell r="J263">
            <v>60</v>
          </cell>
          <cell r="N263" t="str">
            <v>Proposed</v>
          </cell>
          <cell r="O263" t="str">
            <v>Lane Cove to Prymont 330kV Cable &amp; Tunnel</v>
          </cell>
          <cell r="P263" t="str">
            <v>330SS</v>
          </cell>
          <cell r="Q263" t="str">
            <v>Central</v>
          </cell>
          <cell r="R263">
            <v>200</v>
          </cell>
          <cell r="AC263">
            <v>1.8666666666666669</v>
          </cell>
          <cell r="AD263">
            <v>8.2666666666666675</v>
          </cell>
          <cell r="AE263">
            <v>6.7440860215053764</v>
          </cell>
          <cell r="AF263">
            <v>18.580645161290324</v>
          </cell>
          <cell r="AG263">
            <v>161.3795423214778</v>
          </cell>
        </row>
        <row r="264">
          <cell r="A264">
            <v>200</v>
          </cell>
          <cell r="B264" t="str">
            <v>Hawkesbury 500/330kV Substation</v>
          </cell>
          <cell r="C264">
            <v>1</v>
          </cell>
          <cell r="D264">
            <v>41974</v>
          </cell>
          <cell r="E264">
            <v>74</v>
          </cell>
          <cell r="F264">
            <v>3</v>
          </cell>
          <cell r="G264">
            <v>40774</v>
          </cell>
          <cell r="H264">
            <v>5</v>
          </cell>
          <cell r="I264" t="str">
            <v>500/330kV Greenfield</v>
          </cell>
          <cell r="J264">
            <v>40</v>
          </cell>
          <cell r="N264" t="str">
            <v>Proposed</v>
          </cell>
          <cell r="O264" t="str">
            <v>Establish Hawkesbury 500/330kV Substation</v>
          </cell>
          <cell r="P264" t="str">
            <v>500SS</v>
          </cell>
          <cell r="Q264" t="str">
            <v>Central</v>
          </cell>
          <cell r="R264">
            <v>50</v>
          </cell>
          <cell r="Z264">
            <v>2.75</v>
          </cell>
          <cell r="AA264">
            <v>6.6118421052631593</v>
          </cell>
          <cell r="AB264">
            <v>35.114902080783359</v>
          </cell>
          <cell r="AC264">
            <v>5.5232558139534911</v>
          </cell>
        </row>
        <row r="265">
          <cell r="A265">
            <v>201</v>
          </cell>
          <cell r="B265" t="str">
            <v>Hawkesbury 500/330kV Substation</v>
          </cell>
          <cell r="C265">
            <v>1</v>
          </cell>
          <cell r="D265">
            <v>41974</v>
          </cell>
          <cell r="E265">
            <v>74</v>
          </cell>
          <cell r="F265">
            <v>2</v>
          </cell>
          <cell r="G265">
            <v>40894</v>
          </cell>
          <cell r="H265">
            <v>2</v>
          </cell>
          <cell r="I265" t="str">
            <v>EHV TL -REF</v>
          </cell>
          <cell r="J265">
            <v>36</v>
          </cell>
          <cell r="N265" t="str">
            <v>Proposed</v>
          </cell>
          <cell r="O265" t="str">
            <v>330kV Connections Hawkesbury to Vineyard 330kV</v>
          </cell>
          <cell r="P265" t="str">
            <v>TL EIS</v>
          </cell>
          <cell r="Q265" t="str">
            <v>Central</v>
          </cell>
          <cell r="R265">
            <v>20</v>
          </cell>
          <cell r="Z265">
            <v>0.93333333333333324</v>
          </cell>
          <cell r="AA265">
            <v>1.9486725663716815</v>
          </cell>
          <cell r="AB265">
            <v>16.401048104019381</v>
          </cell>
          <cell r="AC265">
            <v>0.7169459962756054</v>
          </cell>
        </row>
        <row r="266">
          <cell r="A266">
            <v>202</v>
          </cell>
          <cell r="B266" t="str">
            <v>Hawkesbury 500/330kV Substation</v>
          </cell>
          <cell r="C266">
            <v>1</v>
          </cell>
          <cell r="D266">
            <v>41974</v>
          </cell>
          <cell r="E266">
            <v>74</v>
          </cell>
          <cell r="F266">
            <v>1</v>
          </cell>
          <cell r="G266">
            <v>40174</v>
          </cell>
          <cell r="H266">
            <v>1</v>
          </cell>
          <cell r="I266" t="str">
            <v>EHV TL -EIS</v>
          </cell>
          <cell r="J266">
            <v>60</v>
          </cell>
          <cell r="N266" t="str">
            <v>Proposed</v>
          </cell>
          <cell r="O266" t="str">
            <v>Augment 20 cct to double circuit between Vineyard and Syd N</v>
          </cell>
          <cell r="P266" t="str">
            <v>TL EIS</v>
          </cell>
          <cell r="Q266" t="str">
            <v>Central</v>
          </cell>
          <cell r="R266">
            <v>40</v>
          </cell>
          <cell r="X266">
            <v>0.37333333333333341</v>
          </cell>
          <cell r="Y266">
            <v>1.6533333333333338</v>
          </cell>
          <cell r="Z266">
            <v>1.3488172043010758</v>
          </cell>
          <cell r="AA266">
            <v>3.7161290322580638</v>
          </cell>
          <cell r="AB266">
            <v>32.275908464295561</v>
          </cell>
          <cell r="AC266">
            <v>0.63247863247863267</v>
          </cell>
        </row>
        <row r="267">
          <cell r="A267">
            <v>203</v>
          </cell>
          <cell r="B267" t="str">
            <v>330/132kV transformers(2010-2014)</v>
          </cell>
          <cell r="C267">
            <v>1</v>
          </cell>
          <cell r="D267">
            <v>40695</v>
          </cell>
          <cell r="E267">
            <v>75</v>
          </cell>
          <cell r="F267">
            <v>3</v>
          </cell>
          <cell r="G267">
            <v>39975</v>
          </cell>
          <cell r="H267">
            <v>9</v>
          </cell>
          <cell r="I267" t="str">
            <v>330/132kV Aug</v>
          </cell>
          <cell r="J267">
            <v>24</v>
          </cell>
          <cell r="N267" t="str">
            <v>Proposed</v>
          </cell>
          <cell r="O267" t="str">
            <v>Installation of 2x375MVA transformers (location TBA)</v>
          </cell>
          <cell r="P267" t="str">
            <v>330TX</v>
          </cell>
          <cell r="Q267" t="str">
            <v>Various</v>
          </cell>
          <cell r="R267">
            <v>15</v>
          </cell>
          <cell r="W267">
            <v>3.5714285714285719E-2</v>
          </cell>
          <cell r="X267">
            <v>2.073660714285714</v>
          </cell>
          <cell r="Y267">
            <v>12.890625</v>
          </cell>
        </row>
        <row r="268">
          <cell r="A268">
            <v>204</v>
          </cell>
          <cell r="B268" t="str">
            <v>330/132kV transformers(2010-2014)</v>
          </cell>
          <cell r="C268">
            <v>1</v>
          </cell>
          <cell r="D268">
            <v>41426</v>
          </cell>
          <cell r="E268">
            <v>75</v>
          </cell>
          <cell r="F268">
            <v>3</v>
          </cell>
          <cell r="G268">
            <v>40706</v>
          </cell>
          <cell r="H268">
            <v>9</v>
          </cell>
          <cell r="I268" t="str">
            <v>330/132kV Aug</v>
          </cell>
          <cell r="J268">
            <v>24</v>
          </cell>
          <cell r="N268" t="str">
            <v>Proposed</v>
          </cell>
          <cell r="O268" t="str">
            <v>Installation of 2x375MVA transformers (location TBA)</v>
          </cell>
          <cell r="P268" t="str">
            <v>330TX</v>
          </cell>
          <cell r="Q268" t="str">
            <v>Various</v>
          </cell>
          <cell r="R268">
            <v>22.5</v>
          </cell>
          <cell r="Y268">
            <v>5.3571428571428575E-2</v>
          </cell>
          <cell r="Z268">
            <v>3.1104910714285712</v>
          </cell>
          <cell r="AA268">
            <v>19.3359375</v>
          </cell>
        </row>
        <row r="269">
          <cell r="A269">
            <v>205</v>
          </cell>
          <cell r="B269" t="str">
            <v>330/132kV transformers(2010-2014)</v>
          </cell>
          <cell r="C269">
            <v>1</v>
          </cell>
          <cell r="D269">
            <v>42156</v>
          </cell>
          <cell r="E269">
            <v>75</v>
          </cell>
          <cell r="F269">
            <v>3</v>
          </cell>
          <cell r="G269">
            <v>41436</v>
          </cell>
          <cell r="H269">
            <v>9</v>
          </cell>
          <cell r="I269" t="str">
            <v>330/132kV Aug</v>
          </cell>
          <cell r="J269">
            <v>24</v>
          </cell>
          <cell r="N269" t="str">
            <v>Proposed</v>
          </cell>
          <cell r="O269" t="str">
            <v>Installation of 2x375MVA transformers (location TBA)</v>
          </cell>
          <cell r="P269" t="str">
            <v>330TX</v>
          </cell>
          <cell r="Q269" t="str">
            <v>Various</v>
          </cell>
          <cell r="R269">
            <v>15</v>
          </cell>
          <cell r="AA269">
            <v>3.5714285714285719E-2</v>
          </cell>
          <cell r="AB269">
            <v>2.073660714285714</v>
          </cell>
          <cell r="AC269">
            <v>12.890625</v>
          </cell>
        </row>
        <row r="270">
          <cell r="A270">
            <v>206</v>
          </cell>
          <cell r="B270" t="str">
            <v>330/132kV transformers(2010-2014)</v>
          </cell>
          <cell r="C270">
            <v>1</v>
          </cell>
          <cell r="D270">
            <v>42887</v>
          </cell>
          <cell r="E270">
            <v>75</v>
          </cell>
          <cell r="F270">
            <v>3</v>
          </cell>
          <cell r="G270">
            <v>42167</v>
          </cell>
          <cell r="H270">
            <v>9</v>
          </cell>
          <cell r="I270" t="str">
            <v>330/132kV Aug</v>
          </cell>
          <cell r="J270">
            <v>24</v>
          </cell>
          <cell r="N270" t="str">
            <v>Proposed</v>
          </cell>
          <cell r="O270" t="str">
            <v>Installation of 2x375MVA transformers (location TBA)</v>
          </cell>
          <cell r="P270" t="str">
            <v>330TX</v>
          </cell>
          <cell r="Q270" t="str">
            <v>Various</v>
          </cell>
          <cell r="R270">
            <v>22.5</v>
          </cell>
          <cell r="AC270">
            <v>5.3571428571428575E-2</v>
          </cell>
          <cell r="AD270">
            <v>3.1104910714285712</v>
          </cell>
          <cell r="AE270">
            <v>19.3359375</v>
          </cell>
        </row>
        <row r="271">
          <cell r="A271">
            <v>207</v>
          </cell>
          <cell r="B271" t="str">
            <v>330/132kV transformers(2010-2014)</v>
          </cell>
          <cell r="C271">
            <v>1</v>
          </cell>
          <cell r="D271">
            <v>43617</v>
          </cell>
          <cell r="E271">
            <v>75</v>
          </cell>
          <cell r="F271">
            <v>3</v>
          </cell>
          <cell r="G271">
            <v>42897</v>
          </cell>
          <cell r="H271">
            <v>9</v>
          </cell>
          <cell r="I271" t="str">
            <v>330/132kV Aug</v>
          </cell>
          <cell r="J271">
            <v>24</v>
          </cell>
          <cell r="N271" t="str">
            <v>Proposed</v>
          </cell>
          <cell r="O271" t="str">
            <v>Installation of 2x375MVA transformers (location TBA)</v>
          </cell>
          <cell r="P271" t="str">
            <v>330TX</v>
          </cell>
          <cell r="Q271" t="str">
            <v>Various</v>
          </cell>
          <cell r="R271">
            <v>15</v>
          </cell>
          <cell r="AE271">
            <v>3.5714285714285719E-2</v>
          </cell>
          <cell r="AF271">
            <v>2.073660714285714</v>
          </cell>
          <cell r="AG271">
            <v>12.890625</v>
          </cell>
        </row>
        <row r="272">
          <cell r="A272">
            <v>208</v>
          </cell>
          <cell r="B272" t="str">
            <v>Reactive Power Support -330kV</v>
          </cell>
          <cell r="C272">
            <v>1</v>
          </cell>
          <cell r="D272">
            <v>40695</v>
          </cell>
          <cell r="E272">
            <v>76</v>
          </cell>
          <cell r="F272">
            <v>3</v>
          </cell>
          <cell r="G272">
            <v>40275</v>
          </cell>
          <cell r="H272">
            <v>12</v>
          </cell>
          <cell r="I272" t="str">
            <v>Capacitor Replace</v>
          </cell>
          <cell r="J272">
            <v>14</v>
          </cell>
          <cell r="N272" t="str">
            <v>Proposed</v>
          </cell>
          <cell r="O272" t="str">
            <v>2x330kV 200MVAr cap banks</v>
          </cell>
          <cell r="P272" t="str">
            <v>330CAP</v>
          </cell>
          <cell r="Q272" t="str">
            <v>Various</v>
          </cell>
          <cell r="R272">
            <v>5</v>
          </cell>
          <cell r="X272">
            <v>0.25</v>
          </cell>
          <cell r="Y272">
            <v>4.75</v>
          </cell>
        </row>
        <row r="273">
          <cell r="A273">
            <v>209</v>
          </cell>
          <cell r="B273" t="str">
            <v>Reactive Power Support -330kV</v>
          </cell>
          <cell r="C273">
            <v>1</v>
          </cell>
          <cell r="D273">
            <v>41426</v>
          </cell>
          <cell r="E273">
            <v>76</v>
          </cell>
          <cell r="F273">
            <v>3</v>
          </cell>
          <cell r="G273">
            <v>41006</v>
          </cell>
          <cell r="H273">
            <v>12</v>
          </cell>
          <cell r="I273" t="str">
            <v>Capacitor Replace</v>
          </cell>
          <cell r="J273">
            <v>14</v>
          </cell>
          <cell r="N273" t="str">
            <v>Proposed</v>
          </cell>
          <cell r="O273" t="str">
            <v>2x330kV 200MVAr cap banks</v>
          </cell>
          <cell r="P273" t="str">
            <v>330CAP</v>
          </cell>
          <cell r="Q273" t="str">
            <v>Various</v>
          </cell>
          <cell r="R273">
            <v>10</v>
          </cell>
          <cell r="Z273">
            <v>0.5</v>
          </cell>
          <cell r="AA273">
            <v>9.5</v>
          </cell>
        </row>
        <row r="274">
          <cell r="A274">
            <v>210</v>
          </cell>
          <cell r="B274" t="str">
            <v>Reactive Power Support -330kV</v>
          </cell>
          <cell r="C274">
            <v>1</v>
          </cell>
          <cell r="D274">
            <v>42156</v>
          </cell>
          <cell r="E274">
            <v>76</v>
          </cell>
          <cell r="F274">
            <v>3</v>
          </cell>
          <cell r="G274">
            <v>41736</v>
          </cell>
          <cell r="H274">
            <v>12</v>
          </cell>
          <cell r="I274" t="str">
            <v>Capacitor Replace</v>
          </cell>
          <cell r="J274">
            <v>14</v>
          </cell>
          <cell r="N274" t="str">
            <v>Proposed</v>
          </cell>
          <cell r="O274" t="str">
            <v>2x330kV 200MVAr cap banks</v>
          </cell>
          <cell r="P274" t="str">
            <v>330CAP</v>
          </cell>
          <cell r="Q274" t="str">
            <v>Various</v>
          </cell>
          <cell r="R274">
            <v>5</v>
          </cell>
          <cell r="AB274">
            <v>0.25</v>
          </cell>
          <cell r="AC274">
            <v>4.75</v>
          </cell>
        </row>
        <row r="275">
          <cell r="A275">
            <v>211</v>
          </cell>
          <cell r="B275" t="str">
            <v>Reactive Power Support -330kV</v>
          </cell>
          <cell r="C275">
            <v>1</v>
          </cell>
          <cell r="D275">
            <v>42887</v>
          </cell>
          <cell r="E275">
            <v>76</v>
          </cell>
          <cell r="F275">
            <v>3</v>
          </cell>
          <cell r="G275">
            <v>42467</v>
          </cell>
          <cell r="H275">
            <v>12</v>
          </cell>
          <cell r="I275" t="str">
            <v>Capacitor Replace</v>
          </cell>
          <cell r="J275">
            <v>14</v>
          </cell>
          <cell r="N275" t="str">
            <v>Proposed</v>
          </cell>
          <cell r="O275" t="str">
            <v>2x330kV 200MVAr cap banks</v>
          </cell>
          <cell r="P275" t="str">
            <v>330CAP</v>
          </cell>
          <cell r="Q275" t="str">
            <v>Various</v>
          </cell>
          <cell r="R275">
            <v>10</v>
          </cell>
          <cell r="AD275">
            <v>0.5</v>
          </cell>
          <cell r="AE275">
            <v>9.5</v>
          </cell>
        </row>
        <row r="276">
          <cell r="A276">
            <v>212</v>
          </cell>
          <cell r="B276" t="str">
            <v>Reactive Power Support -330kV</v>
          </cell>
          <cell r="C276">
            <v>1</v>
          </cell>
          <cell r="D276">
            <v>43617</v>
          </cell>
          <cell r="E276">
            <v>76</v>
          </cell>
          <cell r="F276">
            <v>3</v>
          </cell>
          <cell r="G276">
            <v>43197</v>
          </cell>
          <cell r="H276">
            <v>12</v>
          </cell>
          <cell r="I276" t="str">
            <v>Capacitor Replace</v>
          </cell>
          <cell r="J276">
            <v>14</v>
          </cell>
          <cell r="N276" t="str">
            <v>Proposed</v>
          </cell>
          <cell r="O276" t="str">
            <v>2x330kV 200MVAr cap banks</v>
          </cell>
          <cell r="P276" t="str">
            <v>330CAP</v>
          </cell>
          <cell r="Q276" t="str">
            <v>Various</v>
          </cell>
          <cell r="R276">
            <v>5</v>
          </cell>
          <cell r="AF276">
            <v>0.25</v>
          </cell>
          <cell r="AG276">
            <v>4.75</v>
          </cell>
        </row>
        <row r="277">
          <cell r="A277">
            <v>213</v>
          </cell>
          <cell r="B277" t="str">
            <v>Reactive Power Support -132kV</v>
          </cell>
          <cell r="C277">
            <v>1</v>
          </cell>
          <cell r="D277">
            <v>40695</v>
          </cell>
          <cell r="E277">
            <v>77</v>
          </cell>
          <cell r="F277">
            <v>3</v>
          </cell>
          <cell r="G277">
            <v>40275</v>
          </cell>
          <cell r="H277">
            <v>12</v>
          </cell>
          <cell r="I277" t="str">
            <v>Capacitor Replace</v>
          </cell>
          <cell r="J277">
            <v>14</v>
          </cell>
          <cell r="N277" t="str">
            <v>Proposed</v>
          </cell>
          <cell r="O277" t="str">
            <v>132kV Cap Banks as required for two years</v>
          </cell>
          <cell r="P277" t="str">
            <v>132CAP</v>
          </cell>
          <cell r="Q277" t="str">
            <v>Various</v>
          </cell>
          <cell r="R277">
            <v>4</v>
          </cell>
          <cell r="X277">
            <v>0.2</v>
          </cell>
          <cell r="Y277">
            <v>3.8</v>
          </cell>
        </row>
        <row r="278">
          <cell r="A278">
            <v>214</v>
          </cell>
          <cell r="B278" t="str">
            <v>Reactive Power Support -132kV</v>
          </cell>
          <cell r="C278">
            <v>1</v>
          </cell>
          <cell r="D278">
            <v>41426</v>
          </cell>
          <cell r="E278">
            <v>77</v>
          </cell>
          <cell r="F278">
            <v>3</v>
          </cell>
          <cell r="G278">
            <v>41006</v>
          </cell>
          <cell r="H278">
            <v>12</v>
          </cell>
          <cell r="I278" t="str">
            <v>Capacitor Replace</v>
          </cell>
          <cell r="J278">
            <v>14</v>
          </cell>
          <cell r="N278" t="str">
            <v>Proposed</v>
          </cell>
          <cell r="O278" t="str">
            <v>132kV Cap Banks as required for two years</v>
          </cell>
          <cell r="P278" t="str">
            <v>132CAP</v>
          </cell>
          <cell r="Q278" t="str">
            <v>Various</v>
          </cell>
          <cell r="R278">
            <v>8</v>
          </cell>
          <cell r="Z278">
            <v>0.4</v>
          </cell>
          <cell r="AA278">
            <v>7.6</v>
          </cell>
        </row>
        <row r="279">
          <cell r="A279">
            <v>215</v>
          </cell>
          <cell r="B279" t="str">
            <v>Reactive Power Support -132kV</v>
          </cell>
          <cell r="C279">
            <v>1</v>
          </cell>
          <cell r="D279">
            <v>42156</v>
          </cell>
          <cell r="E279">
            <v>77</v>
          </cell>
          <cell r="F279">
            <v>3</v>
          </cell>
          <cell r="G279">
            <v>41736</v>
          </cell>
          <cell r="H279">
            <v>12</v>
          </cell>
          <cell r="I279" t="str">
            <v>Capacitor Replace</v>
          </cell>
          <cell r="J279">
            <v>14</v>
          </cell>
          <cell r="N279" t="str">
            <v>Proposed</v>
          </cell>
          <cell r="O279" t="str">
            <v>132kV Cap Banks as required for two years</v>
          </cell>
          <cell r="P279" t="str">
            <v>132CAP</v>
          </cell>
          <cell r="Q279" t="str">
            <v>Various</v>
          </cell>
          <cell r="R279">
            <v>4</v>
          </cell>
          <cell r="AB279">
            <v>0.2</v>
          </cell>
          <cell r="AC279">
            <v>3.8</v>
          </cell>
        </row>
        <row r="280">
          <cell r="A280">
            <v>216</v>
          </cell>
          <cell r="B280" t="str">
            <v>Reactive Power Support -132kV</v>
          </cell>
          <cell r="C280">
            <v>1</v>
          </cell>
          <cell r="D280">
            <v>42887</v>
          </cell>
          <cell r="E280">
            <v>77</v>
          </cell>
          <cell r="F280">
            <v>3</v>
          </cell>
          <cell r="G280">
            <v>42467</v>
          </cell>
          <cell r="H280">
            <v>12</v>
          </cell>
          <cell r="I280" t="str">
            <v>Capacitor Replace</v>
          </cell>
          <cell r="J280">
            <v>14</v>
          </cell>
          <cell r="N280" t="str">
            <v>Proposed</v>
          </cell>
          <cell r="O280" t="str">
            <v>132kV Cap Banks as required for two years</v>
          </cell>
          <cell r="P280" t="str">
            <v>132CAP</v>
          </cell>
          <cell r="Q280" t="str">
            <v>Various</v>
          </cell>
          <cell r="R280">
            <v>8</v>
          </cell>
          <cell r="AD280">
            <v>0.4</v>
          </cell>
          <cell r="AE280">
            <v>7.6</v>
          </cell>
        </row>
        <row r="281">
          <cell r="A281">
            <v>217</v>
          </cell>
          <cell r="B281" t="str">
            <v>Reactive Power Support -132kV</v>
          </cell>
          <cell r="C281">
            <v>1</v>
          </cell>
          <cell r="D281">
            <v>43617</v>
          </cell>
          <cell r="E281">
            <v>77</v>
          </cell>
          <cell r="F281">
            <v>3</v>
          </cell>
          <cell r="G281">
            <v>43197</v>
          </cell>
          <cell r="H281">
            <v>12</v>
          </cell>
          <cell r="I281" t="str">
            <v>Capacitor Replace</v>
          </cell>
          <cell r="J281">
            <v>14</v>
          </cell>
          <cell r="N281" t="str">
            <v>Proposed</v>
          </cell>
          <cell r="O281" t="str">
            <v>132kV Cap Banks as required for two years</v>
          </cell>
          <cell r="P281" t="str">
            <v>132CAP</v>
          </cell>
          <cell r="Q281" t="str">
            <v>Various</v>
          </cell>
          <cell r="R281">
            <v>4</v>
          </cell>
          <cell r="AF281">
            <v>0.2</v>
          </cell>
          <cell r="AG281">
            <v>3.8</v>
          </cell>
        </row>
        <row r="282">
          <cell r="A282">
            <v>218</v>
          </cell>
          <cell r="B282" t="str">
            <v>Terminal Pt Tx Upgrades 132kV - 2 years</v>
          </cell>
          <cell r="C282">
            <v>1</v>
          </cell>
          <cell r="D282">
            <v>40695</v>
          </cell>
          <cell r="E282">
            <v>78</v>
          </cell>
          <cell r="F282">
            <v>3</v>
          </cell>
          <cell r="G282">
            <v>40155</v>
          </cell>
          <cell r="H282">
            <v>11</v>
          </cell>
          <cell r="I282" t="str">
            <v>Transformer Replace</v>
          </cell>
          <cell r="J282">
            <v>18</v>
          </cell>
          <cell r="N282" t="str">
            <v>Proposed</v>
          </cell>
          <cell r="O282" t="str">
            <v>132kV Transformer Replacements - 2 years</v>
          </cell>
          <cell r="P282" t="str">
            <v>132TX</v>
          </cell>
          <cell r="Q282" t="str">
            <v>Various</v>
          </cell>
          <cell r="R282">
            <v>10</v>
          </cell>
          <cell r="X282">
            <v>0.8</v>
          </cell>
          <cell r="Y282">
            <v>9.1999999999999993</v>
          </cell>
        </row>
        <row r="283">
          <cell r="A283">
            <v>219</v>
          </cell>
          <cell r="B283" t="str">
            <v>Terminal Pt Tx Upgrades 132kV - 2 years</v>
          </cell>
          <cell r="C283">
            <v>1</v>
          </cell>
          <cell r="D283">
            <v>41426</v>
          </cell>
          <cell r="E283">
            <v>78</v>
          </cell>
          <cell r="F283">
            <v>3</v>
          </cell>
          <cell r="G283">
            <v>40886</v>
          </cell>
          <cell r="H283">
            <v>11</v>
          </cell>
          <cell r="I283" t="str">
            <v>Transformer Replace</v>
          </cell>
          <cell r="J283">
            <v>18</v>
          </cell>
          <cell r="N283" t="str">
            <v>Proposed</v>
          </cell>
          <cell r="O283" t="str">
            <v>132kV Transformer Replacements - 2 years</v>
          </cell>
          <cell r="P283" t="str">
            <v>132TX</v>
          </cell>
          <cell r="Q283" t="str">
            <v>Various</v>
          </cell>
          <cell r="R283">
            <v>20</v>
          </cell>
          <cell r="Z283">
            <v>1.6</v>
          </cell>
          <cell r="AA283">
            <v>18.399999999999999</v>
          </cell>
        </row>
        <row r="284">
          <cell r="A284">
            <v>220</v>
          </cell>
          <cell r="B284" t="str">
            <v>Terminal Pt Tx Upgrades 132kV - 2 years</v>
          </cell>
          <cell r="C284">
            <v>1</v>
          </cell>
          <cell r="D284">
            <v>42156</v>
          </cell>
          <cell r="E284">
            <v>78</v>
          </cell>
          <cell r="F284">
            <v>3</v>
          </cell>
          <cell r="G284">
            <v>41616</v>
          </cell>
          <cell r="H284">
            <v>11</v>
          </cell>
          <cell r="I284" t="str">
            <v>Transformer Replace</v>
          </cell>
          <cell r="J284">
            <v>18</v>
          </cell>
          <cell r="N284" t="str">
            <v>Proposed</v>
          </cell>
          <cell r="O284" t="str">
            <v>132kV Transformer Replacements - 2 years</v>
          </cell>
          <cell r="P284" t="str">
            <v>132TX</v>
          </cell>
          <cell r="Q284" t="str">
            <v>Various</v>
          </cell>
          <cell r="R284">
            <v>10</v>
          </cell>
          <cell r="AB284">
            <v>0.8</v>
          </cell>
          <cell r="AC284">
            <v>9.1999999999999993</v>
          </cell>
        </row>
        <row r="285">
          <cell r="A285">
            <v>221</v>
          </cell>
          <cell r="B285" t="str">
            <v>Terminal Pt Tx Upgrades 132kV - 2 years</v>
          </cell>
          <cell r="C285">
            <v>1</v>
          </cell>
          <cell r="D285">
            <v>42887</v>
          </cell>
          <cell r="E285">
            <v>78</v>
          </cell>
          <cell r="F285">
            <v>3</v>
          </cell>
          <cell r="G285">
            <v>42347</v>
          </cell>
          <cell r="H285">
            <v>11</v>
          </cell>
          <cell r="I285" t="str">
            <v>Transformer Replace</v>
          </cell>
          <cell r="J285">
            <v>18</v>
          </cell>
          <cell r="N285" t="str">
            <v>Proposed</v>
          </cell>
          <cell r="O285" t="str">
            <v>132kV Transformer Replacements - 2 years</v>
          </cell>
          <cell r="P285" t="str">
            <v>132TX</v>
          </cell>
          <cell r="Q285" t="str">
            <v>Various</v>
          </cell>
          <cell r="R285">
            <v>20</v>
          </cell>
          <cell r="AD285">
            <v>1.6</v>
          </cell>
          <cell r="AE285">
            <v>18.399999999999999</v>
          </cell>
        </row>
        <row r="286">
          <cell r="A286">
            <v>222</v>
          </cell>
          <cell r="B286" t="str">
            <v>Terminal Pt Tx Upgrades 132kV - 2 years</v>
          </cell>
          <cell r="C286">
            <v>1</v>
          </cell>
          <cell r="D286">
            <v>43617</v>
          </cell>
          <cell r="E286">
            <v>78</v>
          </cell>
          <cell r="F286">
            <v>3</v>
          </cell>
          <cell r="G286">
            <v>43077</v>
          </cell>
          <cell r="H286">
            <v>11</v>
          </cell>
          <cell r="I286" t="str">
            <v>Transformer Replace</v>
          </cell>
          <cell r="J286">
            <v>18</v>
          </cell>
          <cell r="N286" t="str">
            <v>Proposed</v>
          </cell>
          <cell r="O286" t="str">
            <v>132kV Transformer Replacements - 2 years</v>
          </cell>
          <cell r="P286" t="str">
            <v>132TX</v>
          </cell>
          <cell r="Q286" t="str">
            <v>Various</v>
          </cell>
          <cell r="R286">
            <v>10</v>
          </cell>
          <cell r="AF286">
            <v>0.8</v>
          </cell>
          <cell r="AG286">
            <v>9.1999999999999993</v>
          </cell>
        </row>
        <row r="287">
          <cell r="A287">
            <v>223</v>
          </cell>
          <cell r="B287" t="str">
            <v>Establish 132kV Susbtations - 2 years</v>
          </cell>
          <cell r="C287">
            <v>1</v>
          </cell>
          <cell r="D287">
            <v>40695</v>
          </cell>
          <cell r="E287">
            <v>100</v>
          </cell>
          <cell r="F287">
            <v>3</v>
          </cell>
          <cell r="G287">
            <v>39795</v>
          </cell>
          <cell r="H287">
            <v>7</v>
          </cell>
          <cell r="I287" t="str">
            <v>132kV Greenfield</v>
          </cell>
          <cell r="J287">
            <v>30</v>
          </cell>
          <cell r="N287" t="str">
            <v>Proposed</v>
          </cell>
          <cell r="O287" t="str">
            <v>132kV Substations Established - 2 years</v>
          </cell>
          <cell r="P287" t="str">
            <v>132SS</v>
          </cell>
          <cell r="Q287" t="str">
            <v>Various</v>
          </cell>
          <cell r="R287">
            <v>10</v>
          </cell>
          <cell r="W287">
            <v>0.5</v>
          </cell>
          <cell r="X287">
            <v>3.0096525096525104</v>
          </cell>
          <cell r="Y287">
            <v>6.4903474903474905</v>
          </cell>
        </row>
        <row r="288">
          <cell r="A288">
            <v>224</v>
          </cell>
          <cell r="B288" t="str">
            <v>Establish 132kV Susbtations - 2 years</v>
          </cell>
          <cell r="C288">
            <v>1</v>
          </cell>
          <cell r="D288">
            <v>41426</v>
          </cell>
          <cell r="E288">
            <v>100</v>
          </cell>
          <cell r="F288">
            <v>3</v>
          </cell>
          <cell r="G288">
            <v>40526</v>
          </cell>
          <cell r="H288">
            <v>7</v>
          </cell>
          <cell r="I288" t="str">
            <v>132kV Greenfield</v>
          </cell>
          <cell r="J288">
            <v>30</v>
          </cell>
          <cell r="N288" t="str">
            <v>Proposed</v>
          </cell>
          <cell r="O288" t="str">
            <v>132kV Substations Established - 2 years</v>
          </cell>
          <cell r="P288" t="str">
            <v>132SS</v>
          </cell>
          <cell r="Q288" t="str">
            <v>Various</v>
          </cell>
          <cell r="R288">
            <v>20</v>
          </cell>
          <cell r="Y288">
            <v>1</v>
          </cell>
          <cell r="Z288">
            <v>6.0193050193050208</v>
          </cell>
          <cell r="AA288">
            <v>12.980694980694981</v>
          </cell>
        </row>
        <row r="289">
          <cell r="A289">
            <v>225</v>
          </cell>
          <cell r="B289" t="str">
            <v>Establish 132kV Susbtations - 2 years</v>
          </cell>
          <cell r="C289">
            <v>1</v>
          </cell>
          <cell r="D289">
            <v>42156</v>
          </cell>
          <cell r="E289">
            <v>100</v>
          </cell>
          <cell r="F289">
            <v>3</v>
          </cell>
          <cell r="G289">
            <v>41256</v>
          </cell>
          <cell r="H289">
            <v>7</v>
          </cell>
          <cell r="I289" t="str">
            <v>132kV Greenfield</v>
          </cell>
          <cell r="J289">
            <v>30</v>
          </cell>
          <cell r="N289" t="str">
            <v>Proposed</v>
          </cell>
          <cell r="O289" t="str">
            <v>132kV Substations Established - 2 years</v>
          </cell>
          <cell r="P289" t="str">
            <v>132SS</v>
          </cell>
          <cell r="Q289" t="str">
            <v>Various</v>
          </cell>
          <cell r="R289">
            <v>10</v>
          </cell>
          <cell r="AA289">
            <v>0.5</v>
          </cell>
          <cell r="AB289">
            <v>3.0096525096525104</v>
          </cell>
          <cell r="AC289">
            <v>6.4903474903474905</v>
          </cell>
        </row>
        <row r="290">
          <cell r="A290">
            <v>226</v>
          </cell>
          <cell r="B290" t="str">
            <v>Establish 132kV Susbtations - 2 years</v>
          </cell>
          <cell r="C290">
            <v>1</v>
          </cell>
          <cell r="D290">
            <v>42887</v>
          </cell>
          <cell r="E290">
            <v>100</v>
          </cell>
          <cell r="F290">
            <v>3</v>
          </cell>
          <cell r="G290">
            <v>41987</v>
          </cell>
          <cell r="H290">
            <v>7</v>
          </cell>
          <cell r="I290" t="str">
            <v>132kV Greenfield</v>
          </cell>
          <cell r="J290">
            <v>30</v>
          </cell>
          <cell r="N290" t="str">
            <v>Proposed</v>
          </cell>
          <cell r="O290" t="str">
            <v>132kV Substations Established - 2 years</v>
          </cell>
          <cell r="P290" t="str">
            <v>132SS</v>
          </cell>
          <cell r="Q290" t="str">
            <v>Various</v>
          </cell>
          <cell r="R290">
            <v>20</v>
          </cell>
          <cell r="AC290">
            <v>1</v>
          </cell>
          <cell r="AD290">
            <v>6.0193050193050208</v>
          </cell>
          <cell r="AE290">
            <v>12.980694980694981</v>
          </cell>
        </row>
        <row r="291">
          <cell r="A291">
            <v>227</v>
          </cell>
          <cell r="B291" t="str">
            <v>Establish 132kV Susbtations - 2 years</v>
          </cell>
          <cell r="C291">
            <v>1</v>
          </cell>
          <cell r="D291">
            <v>43617</v>
          </cell>
          <cell r="E291">
            <v>100</v>
          </cell>
          <cell r="F291">
            <v>3</v>
          </cell>
          <cell r="G291">
            <v>42717</v>
          </cell>
          <cell r="H291">
            <v>7</v>
          </cell>
          <cell r="I291" t="str">
            <v>132kV Greenfield</v>
          </cell>
          <cell r="J291">
            <v>30</v>
          </cell>
          <cell r="N291" t="str">
            <v>Proposed</v>
          </cell>
          <cell r="O291" t="str">
            <v>132kV Transformer Replacements - 2 years</v>
          </cell>
          <cell r="P291" t="str">
            <v>132SS</v>
          </cell>
          <cell r="Q291" t="str">
            <v>Various</v>
          </cell>
          <cell r="R291">
            <v>10</v>
          </cell>
          <cell r="AE291">
            <v>0.5</v>
          </cell>
          <cell r="AF291">
            <v>3.0096525096525104</v>
          </cell>
          <cell r="AG291">
            <v>6.4903474903474905</v>
          </cell>
        </row>
        <row r="292">
          <cell r="A292">
            <v>228</v>
          </cell>
          <cell r="B292" t="str">
            <v>Rural 132kV Lines - 2 years</v>
          </cell>
          <cell r="C292">
            <v>1</v>
          </cell>
          <cell r="D292">
            <v>40695</v>
          </cell>
          <cell r="E292">
            <v>101</v>
          </cell>
          <cell r="F292">
            <v>1</v>
          </cell>
          <cell r="G292">
            <v>39255</v>
          </cell>
          <cell r="H292">
            <v>3</v>
          </cell>
          <cell r="I292" t="str">
            <v>TL -EIS</v>
          </cell>
          <cell r="J292">
            <v>48</v>
          </cell>
          <cell r="N292" t="str">
            <v>Proposed</v>
          </cell>
          <cell r="O292" t="str">
            <v>Rural 132kV Lines over 2 years</v>
          </cell>
          <cell r="P292" t="str">
            <v>TL EIS</v>
          </cell>
          <cell r="Q292" t="str">
            <v>Various</v>
          </cell>
          <cell r="R292">
            <v>50</v>
          </cell>
          <cell r="U292">
            <v>2.5641025641025647E-2</v>
          </cell>
          <cell r="V292">
            <v>2.1410256410256414</v>
          </cell>
          <cell r="W292">
            <v>2.1133333333333342</v>
          </cell>
          <cell r="X292">
            <v>10.976276150627619</v>
          </cell>
          <cell r="Y292">
            <v>34.74372384937238</v>
          </cell>
        </row>
        <row r="293">
          <cell r="A293">
            <v>229</v>
          </cell>
          <cell r="B293" t="str">
            <v>Rural 132kV Lines - 2 years</v>
          </cell>
          <cell r="C293">
            <v>1</v>
          </cell>
          <cell r="D293">
            <v>41426</v>
          </cell>
          <cell r="E293">
            <v>101</v>
          </cell>
          <cell r="F293">
            <v>1</v>
          </cell>
          <cell r="G293">
            <v>39986</v>
          </cell>
          <cell r="H293">
            <v>3</v>
          </cell>
          <cell r="I293" t="str">
            <v>TL -EIS</v>
          </cell>
          <cell r="J293">
            <v>48</v>
          </cell>
          <cell r="N293" t="str">
            <v>Proposed</v>
          </cell>
          <cell r="O293" t="str">
            <v>Rural 132kV Lines over 2 years</v>
          </cell>
          <cell r="P293" t="str">
            <v>TL EIS</v>
          </cell>
          <cell r="Q293" t="str">
            <v>Various</v>
          </cell>
          <cell r="R293">
            <v>75</v>
          </cell>
          <cell r="W293">
            <v>3.8461538461538471E-2</v>
          </cell>
          <cell r="X293">
            <v>3.2115384615384626</v>
          </cell>
          <cell r="Y293">
            <v>3.17</v>
          </cell>
          <cell r="Z293">
            <v>16.464414225941425</v>
          </cell>
          <cell r="AA293">
            <v>52.115585774058566</v>
          </cell>
        </row>
        <row r="294">
          <cell r="A294">
            <v>230</v>
          </cell>
          <cell r="B294" t="str">
            <v>Rural 132kV Lines - 2 years</v>
          </cell>
          <cell r="C294">
            <v>1</v>
          </cell>
          <cell r="D294">
            <v>42156</v>
          </cell>
          <cell r="E294">
            <v>101</v>
          </cell>
          <cell r="F294">
            <v>1</v>
          </cell>
          <cell r="G294">
            <v>40716</v>
          </cell>
          <cell r="H294">
            <v>3</v>
          </cell>
          <cell r="I294" t="str">
            <v>TL -EIS</v>
          </cell>
          <cell r="J294">
            <v>48</v>
          </cell>
          <cell r="N294" t="str">
            <v>Proposed</v>
          </cell>
          <cell r="O294" t="str">
            <v>Rural 132kV Lines over 2 years</v>
          </cell>
          <cell r="P294" t="str">
            <v>TL EIS</v>
          </cell>
          <cell r="Q294" t="str">
            <v>Various</v>
          </cell>
          <cell r="R294">
            <v>50</v>
          </cell>
          <cell r="Y294">
            <v>2.5641025641025647E-2</v>
          </cell>
          <cell r="Z294">
            <v>2.1410256410256414</v>
          </cell>
          <cell r="AA294">
            <v>2.1133333333333342</v>
          </cell>
          <cell r="AB294">
            <v>10.976276150627619</v>
          </cell>
          <cell r="AC294">
            <v>34.74372384937238</v>
          </cell>
        </row>
        <row r="295">
          <cell r="A295">
            <v>231</v>
          </cell>
          <cell r="B295" t="str">
            <v>Rural 132kV Lines - 2 years</v>
          </cell>
          <cell r="C295">
            <v>1</v>
          </cell>
          <cell r="D295">
            <v>42887</v>
          </cell>
          <cell r="E295">
            <v>101</v>
          </cell>
          <cell r="F295">
            <v>1</v>
          </cell>
          <cell r="G295">
            <v>41447</v>
          </cell>
          <cell r="H295">
            <v>3</v>
          </cell>
          <cell r="I295" t="str">
            <v>TL -EIS</v>
          </cell>
          <cell r="J295">
            <v>48</v>
          </cell>
          <cell r="N295" t="str">
            <v>Proposed</v>
          </cell>
          <cell r="O295" t="str">
            <v>Rural 132kV Lines over 2 years</v>
          </cell>
          <cell r="P295" t="str">
            <v>TL EIS</v>
          </cell>
          <cell r="Q295" t="str">
            <v>Various</v>
          </cell>
          <cell r="R295">
            <v>75</v>
          </cell>
          <cell r="AA295">
            <v>3.8461538461538471E-2</v>
          </cell>
          <cell r="AB295">
            <v>3.2115384615384626</v>
          </cell>
          <cell r="AC295">
            <v>3.17</v>
          </cell>
          <cell r="AD295">
            <v>16.464414225941425</v>
          </cell>
          <cell r="AE295">
            <v>52.115585774058566</v>
          </cell>
        </row>
        <row r="296">
          <cell r="A296">
            <v>232</v>
          </cell>
          <cell r="B296" t="str">
            <v>Rural 132kV Lines - 2 years</v>
          </cell>
          <cell r="C296">
            <v>1</v>
          </cell>
          <cell r="D296">
            <v>43617</v>
          </cell>
          <cell r="E296">
            <v>101</v>
          </cell>
          <cell r="F296">
            <v>1</v>
          </cell>
          <cell r="G296">
            <v>42177</v>
          </cell>
          <cell r="H296">
            <v>3</v>
          </cell>
          <cell r="I296" t="str">
            <v>TL -EIS</v>
          </cell>
          <cell r="J296">
            <v>48</v>
          </cell>
          <cell r="N296" t="str">
            <v>Proposed</v>
          </cell>
          <cell r="O296" t="str">
            <v>Rural 132kV Lines over 2 years</v>
          </cell>
          <cell r="P296" t="str">
            <v>TL EIS</v>
          </cell>
          <cell r="Q296" t="str">
            <v>Various</v>
          </cell>
          <cell r="R296">
            <v>50</v>
          </cell>
          <cell r="AC296">
            <v>2.5641025641025647E-2</v>
          </cell>
          <cell r="AD296">
            <v>2.1410256410256414</v>
          </cell>
          <cell r="AE296">
            <v>2.1133333333333342</v>
          </cell>
          <cell r="AF296">
            <v>10.976276150627619</v>
          </cell>
          <cell r="AG296">
            <v>34.74372384937238</v>
          </cell>
        </row>
        <row r="297">
          <cell r="A297">
            <v>233</v>
          </cell>
          <cell r="B297" t="str">
            <v>Miscellaneous Projects (2010-2019)</v>
          </cell>
          <cell r="C297">
            <v>1</v>
          </cell>
          <cell r="D297">
            <v>40695</v>
          </cell>
          <cell r="E297">
            <v>102</v>
          </cell>
          <cell r="F297">
            <v>3</v>
          </cell>
          <cell r="G297">
            <v>39975</v>
          </cell>
          <cell r="H297">
            <v>9</v>
          </cell>
          <cell r="I297" t="str">
            <v>330/132kV Aug</v>
          </cell>
          <cell r="J297">
            <v>24</v>
          </cell>
          <cell r="N297" t="str">
            <v>Proposed</v>
          </cell>
          <cell r="O297" t="str">
            <v>Miscellaneous Projects</v>
          </cell>
          <cell r="P297" t="str">
            <v>330TX</v>
          </cell>
          <cell r="Q297" t="str">
            <v>Various</v>
          </cell>
          <cell r="R297">
            <v>80</v>
          </cell>
          <cell r="W297">
            <v>0.19047619047619049</v>
          </cell>
          <cell r="X297">
            <v>11.05952380952381</v>
          </cell>
          <cell r="Y297">
            <v>68.75</v>
          </cell>
        </row>
        <row r="298">
          <cell r="A298">
            <v>234</v>
          </cell>
          <cell r="B298" t="str">
            <v>Miscellaneous Projects (2010-2019)</v>
          </cell>
          <cell r="C298">
            <v>1</v>
          </cell>
          <cell r="D298">
            <v>41426</v>
          </cell>
          <cell r="E298">
            <v>102</v>
          </cell>
          <cell r="F298">
            <v>3</v>
          </cell>
          <cell r="G298">
            <v>40706</v>
          </cell>
          <cell r="H298">
            <v>9</v>
          </cell>
          <cell r="I298" t="str">
            <v>330/132kV Aug</v>
          </cell>
          <cell r="J298">
            <v>24</v>
          </cell>
          <cell r="N298" t="str">
            <v>Proposed</v>
          </cell>
          <cell r="O298" t="str">
            <v>Miscellaneous Projects</v>
          </cell>
          <cell r="P298" t="str">
            <v>330TX</v>
          </cell>
          <cell r="Q298" t="str">
            <v>Various</v>
          </cell>
          <cell r="R298">
            <v>80</v>
          </cell>
          <cell r="Y298">
            <v>0.19047619047619049</v>
          </cell>
          <cell r="Z298">
            <v>11.05952380952381</v>
          </cell>
          <cell r="AA298">
            <v>68.75</v>
          </cell>
        </row>
        <row r="299">
          <cell r="A299">
            <v>235</v>
          </cell>
          <cell r="B299" t="str">
            <v>Miscellaneous Projects (2010-2019)</v>
          </cell>
          <cell r="C299">
            <v>1</v>
          </cell>
          <cell r="D299">
            <v>42156</v>
          </cell>
          <cell r="E299">
            <v>102</v>
          </cell>
          <cell r="F299">
            <v>3</v>
          </cell>
          <cell r="G299">
            <v>41436</v>
          </cell>
          <cell r="H299">
            <v>9</v>
          </cell>
          <cell r="I299" t="str">
            <v>330/132kV Aug</v>
          </cell>
          <cell r="J299">
            <v>24</v>
          </cell>
          <cell r="N299" t="str">
            <v>Proposed</v>
          </cell>
          <cell r="O299" t="str">
            <v>Miscellaneous Projects</v>
          </cell>
          <cell r="P299" t="str">
            <v>330TX</v>
          </cell>
          <cell r="Q299" t="str">
            <v>Various</v>
          </cell>
          <cell r="R299">
            <v>80</v>
          </cell>
          <cell r="AA299">
            <v>0.19047619047619049</v>
          </cell>
          <cell r="AB299">
            <v>11.05952380952381</v>
          </cell>
          <cell r="AC299">
            <v>68.75</v>
          </cell>
        </row>
        <row r="300">
          <cell r="A300">
            <v>236</v>
          </cell>
          <cell r="B300" t="str">
            <v>Miscellaneous Projects (2010-2019)</v>
          </cell>
          <cell r="C300">
            <v>1</v>
          </cell>
          <cell r="D300">
            <v>42887</v>
          </cell>
          <cell r="E300">
            <v>102</v>
          </cell>
          <cell r="F300">
            <v>3</v>
          </cell>
          <cell r="G300">
            <v>42167</v>
          </cell>
          <cell r="H300">
            <v>9</v>
          </cell>
          <cell r="I300" t="str">
            <v>330/132kV Aug</v>
          </cell>
          <cell r="J300">
            <v>24</v>
          </cell>
          <cell r="N300" t="str">
            <v>Proposed</v>
          </cell>
          <cell r="O300" t="str">
            <v>Miscellaneous Projects</v>
          </cell>
          <cell r="P300" t="str">
            <v>330TX</v>
          </cell>
          <cell r="Q300" t="str">
            <v>Various</v>
          </cell>
          <cell r="R300">
            <v>80</v>
          </cell>
          <cell r="AC300">
            <v>0.19047619047619049</v>
          </cell>
          <cell r="AD300">
            <v>11.05952380952381</v>
          </cell>
          <cell r="AE300">
            <v>68.75</v>
          </cell>
        </row>
        <row r="301">
          <cell r="A301">
            <v>237</v>
          </cell>
          <cell r="B301" t="str">
            <v>Miscellaneous Projects (2010-2019)</v>
          </cell>
          <cell r="C301">
            <v>1</v>
          </cell>
          <cell r="D301">
            <v>43617</v>
          </cell>
          <cell r="E301">
            <v>102</v>
          </cell>
          <cell r="F301">
            <v>3</v>
          </cell>
          <cell r="G301">
            <v>42897</v>
          </cell>
          <cell r="H301">
            <v>9</v>
          </cell>
          <cell r="I301" t="str">
            <v>330/132kV Aug</v>
          </cell>
          <cell r="J301">
            <v>24</v>
          </cell>
          <cell r="N301" t="str">
            <v>Proposed</v>
          </cell>
          <cell r="O301" t="str">
            <v>Miscellaneous Projects</v>
          </cell>
          <cell r="P301" t="str">
            <v>330TX</v>
          </cell>
          <cell r="Q301" t="str">
            <v>Various</v>
          </cell>
          <cell r="R301">
            <v>80</v>
          </cell>
          <cell r="AE301">
            <v>0.19047619047619049</v>
          </cell>
          <cell r="AF301">
            <v>11.05952380952381</v>
          </cell>
          <cell r="AG301">
            <v>68.75</v>
          </cell>
        </row>
        <row r="303">
          <cell r="A303" t="str">
            <v>Asset Replacement Projects</v>
          </cell>
        </row>
        <row r="304">
          <cell r="B304" t="str">
            <v>Cooma Area</v>
          </cell>
          <cell r="O304" t="str">
            <v>Replacement of 11kV Regulators (3 off)</v>
          </cell>
        </row>
        <row r="305">
          <cell r="B305" t="str">
            <v>Orange Substation</v>
          </cell>
          <cell r="O305" t="str">
            <v>Replacement of Orange 132/66kV Transformers</v>
          </cell>
        </row>
        <row r="306">
          <cell r="B306" t="str">
            <v>Queanbeyan Substation Refurbishment</v>
          </cell>
          <cell r="O306" t="str">
            <v>Replacement of the Queanbeyan Transformers</v>
          </cell>
        </row>
        <row r="307">
          <cell r="B307" t="str">
            <v>Queanbeyan Substation Refurbishment</v>
          </cell>
          <cell r="O307" t="str">
            <v>Replacement of the Queanbeyan 132kV &amp; 66kV switchyards</v>
          </cell>
        </row>
        <row r="308">
          <cell r="B308" t="str">
            <v>Queanbeyan Substation Refurbishment</v>
          </cell>
          <cell r="O308" t="str">
            <v>Replacement of the Queanbeyan Secondary Systems</v>
          </cell>
        </row>
        <row r="309">
          <cell r="B309" t="str">
            <v>Canberra Substation - Secondary Systems</v>
          </cell>
          <cell r="O309" t="str">
            <v>Replacement of the Canberra Tunnel Board</v>
          </cell>
        </row>
        <row r="310">
          <cell r="B310" t="str">
            <v xml:space="preserve">Yass-Wagga 132kV Line Refurbishment </v>
          </cell>
          <cell r="O310" t="str">
            <v>Replacement of 132kV structures</v>
          </cell>
        </row>
        <row r="311">
          <cell r="B311" t="str">
            <v xml:space="preserve">Yass-Wagga 132kV Line Refurbishment </v>
          </cell>
          <cell r="O311" t="str">
            <v>Replacement of 132kV structures and conductor</v>
          </cell>
        </row>
        <row r="312">
          <cell r="B312" t="str">
            <v>Darlington Pt to Coleambally 132kV Line</v>
          </cell>
          <cell r="O312" t="str">
            <v>Second Darlington Point to Coleambally 132kV Line</v>
          </cell>
        </row>
        <row r="313">
          <cell r="B313" t="str">
            <v>Darlington Pt to Coleambally 132kV Line</v>
          </cell>
          <cell r="O313" t="str">
            <v>Coleambally SS Augmentation</v>
          </cell>
        </row>
        <row r="314">
          <cell r="B314" t="str">
            <v>Darlington Pt to Coleambally 132kV Line</v>
          </cell>
          <cell r="O314" t="str">
            <v>Darlington Point 132kV Augmentations</v>
          </cell>
        </row>
        <row r="315">
          <cell r="B315" t="str">
            <v>Dapto 330/132kV Transformer</v>
          </cell>
          <cell r="O315" t="str">
            <v>Dapto 330/132kV Transformer (4th unit in No.2 Position)</v>
          </cell>
        </row>
        <row r="316">
          <cell r="B316" t="str">
            <v>Sydney West 330kV Upgrade</v>
          </cell>
          <cell r="O316" t="str">
            <v>Double Breaker on 30 Liverpol circuit at Sydney West</v>
          </cell>
        </row>
        <row r="317">
          <cell r="B317" t="str">
            <v>Power Station Connections</v>
          </cell>
          <cell r="O317" t="str">
            <v>Ulan 2x500MW units (30km to Wollar)</v>
          </cell>
        </row>
        <row r="318">
          <cell r="B318" t="str">
            <v>Power Station Connections</v>
          </cell>
          <cell r="O318" t="str">
            <v>Mt Piper 3 &amp; 4 units connected to 500kV switchyard</v>
          </cell>
        </row>
        <row r="319">
          <cell r="B319" t="str">
            <v>Power Station Connections</v>
          </cell>
          <cell r="O319" t="str">
            <v>GT plant connected at Uranquinity</v>
          </cell>
        </row>
        <row r="320">
          <cell r="B320" t="str">
            <v>Power Station Connections</v>
          </cell>
          <cell r="O320" t="str">
            <v>GT plant connected at Tomago</v>
          </cell>
        </row>
        <row r="321">
          <cell r="B321" t="str">
            <v>Power Station Connections</v>
          </cell>
          <cell r="O321" t="str">
            <v>GT plant connected at Eraring</v>
          </cell>
        </row>
        <row r="322">
          <cell r="B322" t="str">
            <v>Power Station Connections</v>
          </cell>
          <cell r="O322" t="str">
            <v>GT plant connected at Munmorah</v>
          </cell>
        </row>
        <row r="323">
          <cell r="B323" t="str">
            <v>Power Station Connections</v>
          </cell>
          <cell r="O323" t="str">
            <v>GT plant connected at Tallawarra</v>
          </cell>
        </row>
        <row r="324">
          <cell r="B324" t="str">
            <v>Power Station Connections</v>
          </cell>
          <cell r="O324" t="str">
            <v>GT plant connected at Marulan</v>
          </cell>
        </row>
        <row r="335">
          <cell r="A335" t="str">
            <v>Previous Committed List</v>
          </cell>
        </row>
        <row r="336">
          <cell r="A336">
            <v>1</v>
          </cell>
          <cell r="B336" t="str">
            <v>Newcastle and Lower North Coast Supply - Committed</v>
          </cell>
          <cell r="C336">
            <v>1</v>
          </cell>
          <cell r="D336">
            <v>38322</v>
          </cell>
          <cell r="E336">
            <v>39</v>
          </cell>
          <cell r="F336">
            <v>3</v>
          </cell>
          <cell r="G336">
            <v>38292</v>
          </cell>
          <cell r="H336">
            <v>6</v>
          </cell>
          <cell r="I336" t="str">
            <v>330/132kV Greenfield</v>
          </cell>
          <cell r="J336">
            <v>1</v>
          </cell>
          <cell r="L336" t="str">
            <v>6.5.7</v>
          </cell>
          <cell r="M336" t="str">
            <v>Comm</v>
          </cell>
          <cell r="N336" t="str">
            <v>Committed</v>
          </cell>
          <cell r="O336" t="str">
            <v>Establishment of Waratah West 330/132kV Sub - Contract</v>
          </cell>
          <cell r="P336" t="str">
            <v>330SS</v>
          </cell>
          <cell r="Q336" t="str">
            <v>Northern</v>
          </cell>
          <cell r="R336">
            <v>14</v>
          </cell>
        </row>
        <row r="337">
          <cell r="A337">
            <v>2</v>
          </cell>
          <cell r="B337" t="str">
            <v>Sydney West SVC</v>
          </cell>
          <cell r="C337">
            <v>1</v>
          </cell>
          <cell r="D337">
            <v>38322</v>
          </cell>
          <cell r="E337">
            <v>55</v>
          </cell>
          <cell r="F337">
            <v>3</v>
          </cell>
          <cell r="G337">
            <v>38292</v>
          </cell>
          <cell r="H337">
            <v>6</v>
          </cell>
          <cell r="I337" t="str">
            <v>330/132kV Greenfield</v>
          </cell>
          <cell r="J337">
            <v>1</v>
          </cell>
          <cell r="L337" t="str">
            <v>5.2.2</v>
          </cell>
          <cell r="M337" t="str">
            <v>Const</v>
          </cell>
          <cell r="N337" t="str">
            <v>Committed</v>
          </cell>
          <cell r="O337" t="str">
            <v>Sydney West SVC - Contract</v>
          </cell>
          <cell r="P337" t="str">
            <v>SVC</v>
          </cell>
          <cell r="Q337" t="str">
            <v>Central</v>
          </cell>
          <cell r="R337">
            <v>20</v>
          </cell>
        </row>
        <row r="338">
          <cell r="A338">
            <v>3</v>
          </cell>
          <cell r="B338" t="str">
            <v>Waratah West - 330 kV Transformation</v>
          </cell>
          <cell r="C338">
            <v>1</v>
          </cell>
          <cell r="D338">
            <v>38322</v>
          </cell>
          <cell r="E338">
            <v>63</v>
          </cell>
          <cell r="F338">
            <v>3</v>
          </cell>
          <cell r="G338">
            <v>38292</v>
          </cell>
          <cell r="H338">
            <v>6</v>
          </cell>
          <cell r="I338" t="str">
            <v>330/132kV Greenfield</v>
          </cell>
          <cell r="J338">
            <v>1</v>
          </cell>
          <cell r="L338" t="str">
            <v>5.2.1</v>
          </cell>
          <cell r="M338" t="str">
            <v>Const</v>
          </cell>
          <cell r="N338" t="str">
            <v>Committed</v>
          </cell>
          <cell r="O338" t="str">
            <v>Waratah West- 330kV Tx1 for PDR T2059 Tomago Smelter Upgrade</v>
          </cell>
          <cell r="P338" t="str">
            <v>330SS</v>
          </cell>
          <cell r="Q338" t="str">
            <v>Northern</v>
          </cell>
        </row>
        <row r="339">
          <cell r="A339">
            <v>4</v>
          </cell>
          <cell r="B339" t="str">
            <v>Yass 330 kV Substation Equipment Replacement</v>
          </cell>
          <cell r="C339">
            <v>1</v>
          </cell>
          <cell r="D339">
            <v>38534</v>
          </cell>
          <cell r="E339">
            <v>68</v>
          </cell>
          <cell r="F339">
            <v>3</v>
          </cell>
          <cell r="G339">
            <v>38292</v>
          </cell>
          <cell r="H339">
            <v>6</v>
          </cell>
          <cell r="I339" t="str">
            <v>330/132kV Greenfield</v>
          </cell>
          <cell r="J339">
            <v>8.0666666666666664</v>
          </cell>
          <cell r="L339" t="str">
            <v>5.2.7</v>
          </cell>
          <cell r="M339" t="str">
            <v>Const</v>
          </cell>
          <cell r="N339" t="str">
            <v>Committed</v>
          </cell>
          <cell r="O339" t="str">
            <v>Yass 330kV Substation Refurbishment - Contract</v>
          </cell>
          <cell r="P339" t="str">
            <v>330SS</v>
          </cell>
          <cell r="Q339" t="str">
            <v>Southern</v>
          </cell>
          <cell r="R339">
            <v>32</v>
          </cell>
        </row>
        <row r="340">
          <cell r="A340">
            <v>5</v>
          </cell>
          <cell r="B340" t="str">
            <v>Yass 330 kV Substation Equipment Replacement</v>
          </cell>
          <cell r="C340">
            <v>1</v>
          </cell>
          <cell r="D340">
            <v>38534</v>
          </cell>
          <cell r="E340">
            <v>68</v>
          </cell>
          <cell r="F340">
            <v>2</v>
          </cell>
          <cell r="G340">
            <v>38292</v>
          </cell>
          <cell r="H340">
            <v>2</v>
          </cell>
          <cell r="I340" t="str">
            <v>EHV TL -REF</v>
          </cell>
          <cell r="J340">
            <v>8.0666666666666664</v>
          </cell>
          <cell r="L340" t="str">
            <v>5.2.7</v>
          </cell>
          <cell r="M340" t="str">
            <v>Const</v>
          </cell>
          <cell r="N340" t="str">
            <v>Committed</v>
          </cell>
          <cell r="O340" t="str">
            <v>Yass TL Re-arrangements associated with Sub - Contract</v>
          </cell>
          <cell r="P340" t="str">
            <v>TL REF</v>
          </cell>
          <cell r="Q340" t="str">
            <v>Southern</v>
          </cell>
          <cell r="R340">
            <v>6</v>
          </cell>
        </row>
        <row r="341">
          <cell r="A341">
            <v>6</v>
          </cell>
          <cell r="B341" t="str">
            <v>Newcastle and Lower North Coast Supply - Committed</v>
          </cell>
          <cell r="C341">
            <v>1</v>
          </cell>
          <cell r="D341">
            <v>38322</v>
          </cell>
          <cell r="E341">
            <v>39</v>
          </cell>
          <cell r="F341">
            <v>3</v>
          </cell>
          <cell r="G341">
            <v>38292</v>
          </cell>
          <cell r="H341">
            <v>9</v>
          </cell>
          <cell r="I341" t="str">
            <v>330/132kV Aug</v>
          </cell>
          <cell r="J341">
            <v>1</v>
          </cell>
          <cell r="L341" t="str">
            <v>6.5.7</v>
          </cell>
          <cell r="M341" t="str">
            <v>Comm</v>
          </cell>
          <cell r="N341" t="str">
            <v>Committed</v>
          </cell>
          <cell r="O341" t="str">
            <v>Tomago 330kV SS Augmentations - Contract</v>
          </cell>
          <cell r="P341" t="str">
            <v>330SS</v>
          </cell>
          <cell r="Q341" t="str">
            <v>Northern</v>
          </cell>
          <cell r="R341">
            <v>4</v>
          </cell>
        </row>
        <row r="342">
          <cell r="A342">
            <v>7</v>
          </cell>
          <cell r="B342" t="str">
            <v>Newcastle and Lower North Coast Supply - Committed</v>
          </cell>
          <cell r="C342">
            <v>1</v>
          </cell>
          <cell r="D342">
            <v>38322</v>
          </cell>
          <cell r="E342">
            <v>39</v>
          </cell>
          <cell r="F342">
            <v>3</v>
          </cell>
          <cell r="G342">
            <v>38292</v>
          </cell>
          <cell r="H342">
            <v>9</v>
          </cell>
          <cell r="I342" t="str">
            <v>330/132kV Aug</v>
          </cell>
          <cell r="J342">
            <v>1</v>
          </cell>
          <cell r="L342" t="str">
            <v>6.5.7</v>
          </cell>
          <cell r="M342" t="str">
            <v>Comm</v>
          </cell>
          <cell r="N342" t="str">
            <v>Committed</v>
          </cell>
          <cell r="O342" t="str">
            <v>Newcastle 330/132kV Substation Augmentations - Contract</v>
          </cell>
          <cell r="P342" t="str">
            <v>330SS</v>
          </cell>
          <cell r="Q342" t="str">
            <v>Northern</v>
          </cell>
          <cell r="R342">
            <v>1</v>
          </cell>
        </row>
        <row r="343">
          <cell r="A343">
            <v>8</v>
          </cell>
          <cell r="B343" t="str">
            <v>Newcastle and Lower North Coast Supply - Committed</v>
          </cell>
          <cell r="C343">
            <v>1</v>
          </cell>
          <cell r="D343">
            <v>38322</v>
          </cell>
          <cell r="E343">
            <v>39</v>
          </cell>
          <cell r="F343">
            <v>2</v>
          </cell>
          <cell r="G343">
            <v>38292</v>
          </cell>
          <cell r="H343">
            <v>4</v>
          </cell>
          <cell r="I343" t="str">
            <v>TL -REF</v>
          </cell>
          <cell r="J343">
            <v>1</v>
          </cell>
          <cell r="L343" t="str">
            <v>6.5.7</v>
          </cell>
          <cell r="M343" t="str">
            <v>Comm</v>
          </cell>
          <cell r="N343" t="str">
            <v>Committed</v>
          </cell>
          <cell r="O343" t="str">
            <v>Tomago/Waratah West minor line alterations - Contract</v>
          </cell>
          <cell r="P343" t="str">
            <v>TL REF</v>
          </cell>
          <cell r="Q343" t="str">
            <v>Northern</v>
          </cell>
          <cell r="R343">
            <v>1</v>
          </cell>
        </row>
        <row r="344">
          <cell r="A344">
            <v>9</v>
          </cell>
          <cell r="B344" t="str">
            <v>Waratah West - 330 kV Transformation</v>
          </cell>
          <cell r="C344">
            <v>1</v>
          </cell>
          <cell r="D344">
            <v>38322</v>
          </cell>
          <cell r="E344">
            <v>64</v>
          </cell>
          <cell r="F344">
            <v>3</v>
          </cell>
          <cell r="G344">
            <v>38292</v>
          </cell>
          <cell r="H344">
            <v>9</v>
          </cell>
          <cell r="I344" t="str">
            <v>330/132kV Aug</v>
          </cell>
          <cell r="J344">
            <v>1</v>
          </cell>
          <cell r="L344" t="str">
            <v>5.2.1</v>
          </cell>
          <cell r="M344" t="str">
            <v>Const</v>
          </cell>
          <cell r="N344" t="str">
            <v>Committed</v>
          </cell>
          <cell r="O344" t="str">
            <v>Tomago SS Augmentation for PDR T2059 Tomago Smelter Upgrade</v>
          </cell>
          <cell r="P344" t="str">
            <v>330SS</v>
          </cell>
          <cell r="Q344" t="str">
            <v>Northern</v>
          </cell>
        </row>
        <row r="345">
          <cell r="A345">
            <v>10</v>
          </cell>
          <cell r="B345" t="str">
            <v>Waratah West - 330 kV Transformation</v>
          </cell>
          <cell r="C345">
            <v>1</v>
          </cell>
          <cell r="D345">
            <v>38322</v>
          </cell>
          <cell r="E345">
            <v>64</v>
          </cell>
          <cell r="F345">
            <v>3</v>
          </cell>
          <cell r="G345">
            <v>38292</v>
          </cell>
          <cell r="H345">
            <v>9</v>
          </cell>
          <cell r="I345" t="str">
            <v>330/132kV Aug</v>
          </cell>
          <cell r="J345">
            <v>1</v>
          </cell>
          <cell r="L345" t="str">
            <v>5.2.1</v>
          </cell>
          <cell r="M345" t="str">
            <v>Const</v>
          </cell>
          <cell r="N345" t="str">
            <v>Committed</v>
          </cell>
          <cell r="O345" t="str">
            <v>Newcastle SS Augmentation for PDR T2059 Tomago Smelter Upgrade</v>
          </cell>
          <cell r="P345" t="str">
            <v>330SS</v>
          </cell>
          <cell r="Q345" t="str">
            <v>Northern</v>
          </cell>
        </row>
        <row r="346">
          <cell r="A346">
            <v>11</v>
          </cell>
          <cell r="B346" t="str">
            <v>Waratah West - 330 kV Transformation</v>
          </cell>
          <cell r="C346">
            <v>1</v>
          </cell>
          <cell r="D346">
            <v>38322</v>
          </cell>
          <cell r="E346">
            <v>46</v>
          </cell>
          <cell r="F346">
            <v>2</v>
          </cell>
          <cell r="G346">
            <v>38292</v>
          </cell>
          <cell r="H346">
            <v>4</v>
          </cell>
          <cell r="I346" t="str">
            <v>TL -REF</v>
          </cell>
          <cell r="J346">
            <v>1</v>
          </cell>
          <cell r="L346" t="str">
            <v>5.2.1</v>
          </cell>
          <cell r="M346" t="str">
            <v>Const</v>
          </cell>
          <cell r="N346" t="str">
            <v>Committed</v>
          </cell>
          <cell r="O346" t="str">
            <v>95W TL for PDR T2059 Tomago Smelter Upgrade</v>
          </cell>
          <cell r="P346" t="str">
            <v>TL REF</v>
          </cell>
          <cell r="Q346" t="str">
            <v>Northern</v>
          </cell>
        </row>
        <row r="347">
          <cell r="A347">
            <v>12</v>
          </cell>
          <cell r="B347" t="str">
            <v>Waratah West - 330 kV Transformation</v>
          </cell>
          <cell r="C347">
            <v>1</v>
          </cell>
          <cell r="D347">
            <v>38322</v>
          </cell>
          <cell r="E347">
            <v>64</v>
          </cell>
          <cell r="F347">
            <v>2</v>
          </cell>
          <cell r="G347">
            <v>38292</v>
          </cell>
          <cell r="H347">
            <v>4</v>
          </cell>
          <cell r="I347" t="str">
            <v>TL -REF</v>
          </cell>
          <cell r="J347">
            <v>1</v>
          </cell>
          <cell r="L347" t="str">
            <v>5.2.1</v>
          </cell>
          <cell r="M347" t="str">
            <v>Const</v>
          </cell>
          <cell r="N347" t="str">
            <v>Committed</v>
          </cell>
          <cell r="O347" t="str">
            <v>95N TL Uprating for PDR T2059 Tomago Smelter Upgrade</v>
          </cell>
          <cell r="P347" t="str">
            <v>TL REF</v>
          </cell>
          <cell r="Q347" t="str">
            <v>Northern</v>
          </cell>
        </row>
        <row r="348">
          <cell r="A348">
            <v>13</v>
          </cell>
          <cell r="B348" t="str">
            <v>Wollar - Wellington 330 kV Line &amp; Wollar 330 kV Sw Stn</v>
          </cell>
          <cell r="C348">
            <v>1</v>
          </cell>
          <cell r="D348">
            <v>39417</v>
          </cell>
          <cell r="E348">
            <v>65</v>
          </cell>
          <cell r="F348">
            <v>1</v>
          </cell>
          <cell r="G348">
            <v>38292</v>
          </cell>
          <cell r="H348">
            <v>1</v>
          </cell>
          <cell r="I348" t="str">
            <v>EHV TL -EIS</v>
          </cell>
          <cell r="J348">
            <v>37.5</v>
          </cell>
          <cell r="L348" t="str">
            <v>5.3.4</v>
          </cell>
          <cell r="M348" t="str">
            <v>Likely</v>
          </cell>
          <cell r="N348" t="str">
            <v>Committed</v>
          </cell>
          <cell r="O348" t="str">
            <v>Wollar to Wellington 330kV TL - Contract</v>
          </cell>
          <cell r="P348" t="str">
            <v>TL EIS</v>
          </cell>
          <cell r="Q348" t="str">
            <v>Central</v>
          </cell>
          <cell r="R348">
            <v>65</v>
          </cell>
        </row>
        <row r="349">
          <cell r="A349">
            <v>14</v>
          </cell>
          <cell r="B349" t="str">
            <v>Armidale, Mrln, Vales, Vinyd,Well'ton,&amp; Yass 330 kV Txs</v>
          </cell>
          <cell r="C349">
            <v>1</v>
          </cell>
          <cell r="D349">
            <v>38292</v>
          </cell>
          <cell r="E349">
            <v>3</v>
          </cell>
          <cell r="F349">
            <v>3</v>
          </cell>
          <cell r="G349">
            <v>38292</v>
          </cell>
          <cell r="H349">
            <v>11</v>
          </cell>
          <cell r="I349" t="str">
            <v>Transformer Replace</v>
          </cell>
          <cell r="J349">
            <v>0</v>
          </cell>
          <cell r="L349" t="str">
            <v>6.3.1</v>
          </cell>
          <cell r="M349" t="str">
            <v>Likely</v>
          </cell>
          <cell r="N349" t="str">
            <v>Committed</v>
          </cell>
          <cell r="O349" t="str">
            <v>Vineyard 330kV SS- Replacement of No.2 Tx - Contract</v>
          </cell>
          <cell r="P349" t="str">
            <v>330TX</v>
          </cell>
          <cell r="Q349" t="str">
            <v>Central</v>
          </cell>
          <cell r="R349">
            <v>5</v>
          </cell>
        </row>
        <row r="350">
          <cell r="A350">
            <v>15</v>
          </cell>
          <cell r="B350" t="str">
            <v>Liverpool Third 330/132 kV Transformer</v>
          </cell>
          <cell r="C350">
            <v>1</v>
          </cell>
          <cell r="D350">
            <v>38322</v>
          </cell>
          <cell r="E350">
            <v>28</v>
          </cell>
          <cell r="F350">
            <v>3</v>
          </cell>
          <cell r="G350">
            <v>38292</v>
          </cell>
          <cell r="H350">
            <v>11</v>
          </cell>
          <cell r="I350" t="str">
            <v>Transformer Replace</v>
          </cell>
          <cell r="J350">
            <v>1</v>
          </cell>
          <cell r="L350" t="str">
            <v>5.2.3</v>
          </cell>
          <cell r="M350" t="str">
            <v>Const</v>
          </cell>
          <cell r="N350" t="str">
            <v>Committed</v>
          </cell>
          <cell r="O350" t="str">
            <v>Liverpool Third Transformer - Contract</v>
          </cell>
          <cell r="P350" t="str">
            <v>330SS</v>
          </cell>
          <cell r="Q350" t="str">
            <v>Central</v>
          </cell>
          <cell r="R350">
            <v>9</v>
          </cell>
        </row>
        <row r="351">
          <cell r="A351">
            <v>16</v>
          </cell>
          <cell r="B351" t="str">
            <v>Coffs Harbour: 330/132 kV Substation</v>
          </cell>
          <cell r="C351">
            <v>1</v>
          </cell>
          <cell r="D351">
            <v>38961</v>
          </cell>
          <cell r="E351">
            <v>9</v>
          </cell>
          <cell r="F351">
            <v>3</v>
          </cell>
          <cell r="G351">
            <v>38292</v>
          </cell>
          <cell r="H351">
            <v>6</v>
          </cell>
          <cell r="I351" t="str">
            <v>330/132kV Greenfield</v>
          </cell>
          <cell r="J351">
            <v>22.3</v>
          </cell>
          <cell r="L351" t="str">
            <v>5.3.1</v>
          </cell>
          <cell r="M351" t="str">
            <v>Likely</v>
          </cell>
          <cell r="N351" t="str">
            <v>Committed</v>
          </cell>
          <cell r="O351" t="str">
            <v>Coffs Harbour 330/132kV Substation - Contract</v>
          </cell>
          <cell r="P351" t="str">
            <v>330SS</v>
          </cell>
          <cell r="Q351" t="str">
            <v>Northern</v>
          </cell>
          <cell r="R351">
            <v>18</v>
          </cell>
        </row>
        <row r="352">
          <cell r="A352">
            <v>17</v>
          </cell>
          <cell r="B352" t="str">
            <v>Coffs Harbour: 330/132 kV Substation</v>
          </cell>
          <cell r="C352">
            <v>1</v>
          </cell>
          <cell r="D352">
            <v>38961</v>
          </cell>
          <cell r="E352">
            <v>9</v>
          </cell>
          <cell r="F352">
            <v>2</v>
          </cell>
          <cell r="G352">
            <v>38292</v>
          </cell>
          <cell r="H352">
            <v>2</v>
          </cell>
          <cell r="I352" t="str">
            <v>EHV TL -REF</v>
          </cell>
          <cell r="J352">
            <v>22.3</v>
          </cell>
          <cell r="L352" t="str">
            <v>5.3.1</v>
          </cell>
          <cell r="M352" t="str">
            <v>Likely</v>
          </cell>
          <cell r="N352" t="str">
            <v>Committed</v>
          </cell>
          <cell r="O352" t="str">
            <v>Coffs Harbour TL Rearrangement - Contract</v>
          </cell>
          <cell r="P352" t="str">
            <v>TL REF</v>
          </cell>
          <cell r="Q352" t="str">
            <v>Northern</v>
          </cell>
          <cell r="R352">
            <v>2</v>
          </cell>
        </row>
        <row r="353">
          <cell r="A353">
            <v>18</v>
          </cell>
          <cell r="B353" t="str">
            <v>Central Coast 330 kV Rearr'ts: Vales Point</v>
          </cell>
          <cell r="C353">
            <v>1</v>
          </cell>
          <cell r="D353">
            <v>38687</v>
          </cell>
          <cell r="E353">
            <v>8</v>
          </cell>
          <cell r="F353">
            <v>3</v>
          </cell>
          <cell r="G353">
            <v>38292</v>
          </cell>
          <cell r="H353">
            <v>9</v>
          </cell>
          <cell r="I353" t="str">
            <v>330/132kV Aug</v>
          </cell>
          <cell r="J353">
            <v>13.166666666666666</v>
          </cell>
          <cell r="L353" t="str">
            <v>5.3.6</v>
          </cell>
          <cell r="M353" t="str">
            <v>Likely</v>
          </cell>
          <cell r="N353" t="str">
            <v>Committed</v>
          </cell>
          <cell r="O353" t="str">
            <v>Vales Point 330 kV Switchyard Rationalisation (PDR 2054)</v>
          </cell>
          <cell r="P353" t="str">
            <v>330SS</v>
          </cell>
          <cell r="Q353" t="str">
            <v>Northern</v>
          </cell>
          <cell r="R353">
            <v>0.25</v>
          </cell>
        </row>
        <row r="354">
          <cell r="A354">
            <v>19</v>
          </cell>
          <cell r="B354" t="str">
            <v>Central Coast 330 kV Rearr'ts: Vales Point</v>
          </cell>
          <cell r="C354">
            <v>1</v>
          </cell>
          <cell r="D354">
            <v>38687</v>
          </cell>
          <cell r="E354">
            <v>8</v>
          </cell>
          <cell r="F354">
            <v>3</v>
          </cell>
          <cell r="G354">
            <v>38292</v>
          </cell>
          <cell r="H354">
            <v>9</v>
          </cell>
          <cell r="I354" t="str">
            <v>330/132kV Aug</v>
          </cell>
          <cell r="J354">
            <v>13.166666666666666</v>
          </cell>
          <cell r="L354" t="str">
            <v>5.3.6</v>
          </cell>
          <cell r="M354" t="str">
            <v>Likely</v>
          </cell>
          <cell r="N354" t="str">
            <v>Committed</v>
          </cell>
          <cell r="O354" t="str">
            <v>Munmorah 330 kV Switchyard Rationalisation (PDR 2054)</v>
          </cell>
          <cell r="P354" t="str">
            <v>330SS</v>
          </cell>
          <cell r="Q354" t="str">
            <v>Northern</v>
          </cell>
          <cell r="R354">
            <v>0.25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heck These"/>
      <sheetName val="Summary by Location"/>
      <sheetName val="Summary by Strategy"/>
      <sheetName val="Projects"/>
      <sheetName val="Strategies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0</v>
          </cell>
          <cell r="C7" t="str">
            <v>Transformers</v>
          </cell>
          <cell r="D7" t="str">
            <v>Condition Assessment</v>
          </cell>
          <cell r="E7" t="str">
            <v>Other</v>
          </cell>
          <cell r="F7" t="str">
            <v>Life Assessment</v>
          </cell>
          <cell r="G7" t="str">
            <v>O</v>
          </cell>
          <cell r="H7" t="str">
            <v>I</v>
          </cell>
          <cell r="I7">
            <v>1994</v>
          </cell>
          <cell r="J7" t="str">
            <v>Asset Managers</v>
          </cell>
          <cell r="K7" t="str">
            <v>Recurrent</v>
          </cell>
          <cell r="M7" t="str">
            <v>RM</v>
          </cell>
          <cell r="Q7">
            <v>3</v>
          </cell>
        </row>
        <row r="8">
          <cell r="B8">
            <v>0.1</v>
          </cell>
          <cell r="C8" t="str">
            <v>Transformers</v>
          </cell>
          <cell r="D8" t="str">
            <v>Transformer/Reactor Refurbishment</v>
          </cell>
          <cell r="E8" t="str">
            <v>Life Extension</v>
          </cell>
          <cell r="F8" t="str">
            <v>Refurbish Transformers</v>
          </cell>
          <cell r="G8" t="str">
            <v>M</v>
          </cell>
          <cell r="H8" t="str">
            <v>C</v>
          </cell>
          <cell r="I8">
            <v>1994</v>
          </cell>
          <cell r="J8" t="str">
            <v>Asset Managers</v>
          </cell>
          <cell r="K8" t="str">
            <v>Recurrent</v>
          </cell>
          <cell r="L8" t="str">
            <v>Need to separate oil leaks and oil treatment and also to include all txs in Attach A</v>
          </cell>
          <cell r="M8" t="str">
            <v>Assess indivually</v>
          </cell>
          <cell r="Q8" t="str">
            <v>3i</v>
          </cell>
        </row>
        <row r="9">
          <cell r="B9">
            <v>1</v>
          </cell>
          <cell r="C9" t="str">
            <v>Transformers</v>
          </cell>
          <cell r="D9" t="str">
            <v>Transformer/Reactor Life Extension</v>
          </cell>
          <cell r="E9" t="str">
            <v>Life Extension</v>
          </cell>
          <cell r="F9" t="str">
            <v>Life Extension Works</v>
          </cell>
          <cell r="G9" t="str">
            <v>C</v>
          </cell>
        </row>
        <row r="10">
          <cell r="B10">
            <v>1.1000000000000001</v>
          </cell>
          <cell r="C10" t="str">
            <v>Transformers</v>
          </cell>
          <cell r="D10" t="str">
            <v>Transformer/Reactor Replacement</v>
          </cell>
          <cell r="E10" t="str">
            <v>Replacement</v>
          </cell>
          <cell r="F10" t="str">
            <v>Replace Transformers (planned)</v>
          </cell>
          <cell r="G10" t="str">
            <v>C</v>
          </cell>
          <cell r="H10" t="str">
            <v>C</v>
          </cell>
          <cell r="I10">
            <v>2002</v>
          </cell>
          <cell r="J10" t="str">
            <v>Asset Managers</v>
          </cell>
          <cell r="K10" t="str">
            <v>Recurrent</v>
          </cell>
          <cell r="M10" t="str">
            <v>Assess indivually</v>
          </cell>
          <cell r="Q10" t="str">
            <v>2i</v>
          </cell>
        </row>
        <row r="11">
          <cell r="B11">
            <v>2</v>
          </cell>
          <cell r="C11" t="str">
            <v>Transformers</v>
          </cell>
          <cell r="D11" t="str">
            <v>Transformer/Reactor Failure</v>
          </cell>
          <cell r="E11" t="str">
            <v>Replacement</v>
          </cell>
          <cell r="F11" t="str">
            <v>Replace Transformers (unplanned)</v>
          </cell>
          <cell r="G11" t="str">
            <v>C</v>
          </cell>
          <cell r="H11" t="str">
            <v>C</v>
          </cell>
          <cell r="I11">
            <v>2002</v>
          </cell>
          <cell r="J11" t="str">
            <v>SSE</v>
          </cell>
          <cell r="K11" t="str">
            <v>Recurrent</v>
          </cell>
          <cell r="M11">
            <v>0</v>
          </cell>
          <cell r="N11">
            <v>0</v>
          </cell>
          <cell r="O11">
            <v>10</v>
          </cell>
          <cell r="P11">
            <v>0</v>
          </cell>
          <cell r="Q11">
            <v>1</v>
          </cell>
        </row>
        <row r="12">
          <cell r="B12">
            <v>3</v>
          </cell>
          <cell r="C12" t="str">
            <v>Transformers</v>
          </cell>
          <cell r="D12" t="str">
            <v>Conservator Bags</v>
          </cell>
          <cell r="E12" t="str">
            <v>Conservator Bags</v>
          </cell>
          <cell r="F12" t="str">
            <v>Install bags on Txs manufactured &gt;1975</v>
          </cell>
          <cell r="G12" t="str">
            <v>C</v>
          </cell>
          <cell r="H12" t="str">
            <v>R</v>
          </cell>
          <cell r="I12">
            <v>1994</v>
          </cell>
          <cell r="J12" t="str">
            <v>Asset Managers</v>
          </cell>
          <cell r="K12" t="str">
            <v>Deferred (no date)</v>
          </cell>
          <cell r="L12" t="str">
            <v>Need to split Strategy a1 into pre 1975 and post1975</v>
          </cell>
          <cell r="M12">
            <v>0</v>
          </cell>
          <cell r="N12">
            <v>0</v>
          </cell>
          <cell r="O12">
            <v>0</v>
          </cell>
          <cell r="P12">
            <v>10</v>
          </cell>
          <cell r="Q12">
            <v>3</v>
          </cell>
        </row>
        <row r="13">
          <cell r="B13">
            <v>3</v>
          </cell>
          <cell r="C13" t="str">
            <v>Transformers</v>
          </cell>
          <cell r="D13" t="str">
            <v>Conservator Bags</v>
          </cell>
          <cell r="E13" t="str">
            <v>Conservator Bags</v>
          </cell>
          <cell r="F13" t="str">
            <v>Install bags on Txs manufactured &lt;1975</v>
          </cell>
          <cell r="G13" t="str">
            <v>C</v>
          </cell>
          <cell r="H13" t="str">
            <v>R</v>
          </cell>
          <cell r="I13">
            <v>1994</v>
          </cell>
          <cell r="J13" t="str">
            <v>Asset Managers</v>
          </cell>
          <cell r="K13" t="str">
            <v>Deferred (2003)</v>
          </cell>
          <cell r="L13" t="str">
            <v>Reason for difference between pre 1975 and post 1975 not clear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>
            <v>3</v>
          </cell>
        </row>
        <row r="14">
          <cell r="B14">
            <v>3</v>
          </cell>
          <cell r="C14" t="str">
            <v>Transformers</v>
          </cell>
          <cell r="D14" t="str">
            <v>Conservator Bags</v>
          </cell>
          <cell r="E14" t="str">
            <v>Conservator Bags</v>
          </cell>
          <cell r="F14" t="str">
            <v>Review effectiveness of air/oil separation systems and investigate alternative methods</v>
          </cell>
          <cell r="G14" t="str">
            <v>O</v>
          </cell>
          <cell r="H14" t="str">
            <v>I</v>
          </cell>
          <cell r="I14">
            <v>2002</v>
          </cell>
          <cell r="J14" t="str">
            <v>AM/Central</v>
          </cell>
          <cell r="K14">
            <v>38352</v>
          </cell>
          <cell r="M14">
            <v>0</v>
          </cell>
          <cell r="N14">
            <v>0</v>
          </cell>
          <cell r="O14">
            <v>0</v>
          </cell>
          <cell r="P14">
            <v>8</v>
          </cell>
          <cell r="Q14">
            <v>3</v>
          </cell>
        </row>
        <row r="15">
          <cell r="B15">
            <v>4</v>
          </cell>
          <cell r="C15" t="str">
            <v>Transformers</v>
          </cell>
          <cell r="D15" t="str">
            <v>Sealing of On Load Tapchanger Diverter Compartments</v>
          </cell>
          <cell r="E15" t="str">
            <v>Other</v>
          </cell>
          <cell r="F15" t="str">
            <v>Review effectiveness of existing condition monitoring where oil leaks from diverter into the main tank and examine alternative techniques</v>
          </cell>
          <cell r="G15" t="str">
            <v>O</v>
          </cell>
          <cell r="H15" t="str">
            <v>I</v>
          </cell>
          <cell r="I15">
            <v>2002</v>
          </cell>
          <cell r="J15" t="str">
            <v>SSE</v>
          </cell>
          <cell r="K15">
            <v>38504</v>
          </cell>
          <cell r="L15" t="str">
            <v>Target dates required</v>
          </cell>
          <cell r="M15">
            <v>0</v>
          </cell>
          <cell r="N15">
            <v>0</v>
          </cell>
          <cell r="O15">
            <v>0</v>
          </cell>
          <cell r="P15">
            <v>8</v>
          </cell>
          <cell r="Q15">
            <v>3</v>
          </cell>
        </row>
        <row r="16">
          <cell r="B16">
            <v>5</v>
          </cell>
          <cell r="C16" t="str">
            <v>Transformers</v>
          </cell>
          <cell r="D16" t="str">
            <v>Ageing of On Load Tapchangers</v>
          </cell>
          <cell r="E16" t="str">
            <v>Other</v>
          </cell>
          <cell r="F16" t="str">
            <v>Review all tapchangers that operate more than 15,000 times per year and assess suitability for an on-line filter unit to be installed, or other methods of controlling diverter switch wear</v>
          </cell>
          <cell r="G16" t="str">
            <v>O</v>
          </cell>
          <cell r="H16" t="str">
            <v>I</v>
          </cell>
          <cell r="I16">
            <v>1998</v>
          </cell>
          <cell r="J16" t="str">
            <v>Asset Managers</v>
          </cell>
          <cell r="K16">
            <v>38504</v>
          </cell>
          <cell r="L16" t="str">
            <v>Target dates required</v>
          </cell>
          <cell r="M16">
            <v>2</v>
          </cell>
          <cell r="N16">
            <v>2</v>
          </cell>
          <cell r="O16">
            <v>10</v>
          </cell>
          <cell r="P16">
            <v>8</v>
          </cell>
          <cell r="Q16">
            <v>3</v>
          </cell>
        </row>
        <row r="17">
          <cell r="B17">
            <v>5</v>
          </cell>
          <cell r="C17" t="str">
            <v>Transformers</v>
          </cell>
          <cell r="D17" t="str">
            <v>Ageing of On Load Tapchangers</v>
          </cell>
          <cell r="E17" t="str">
            <v>Other</v>
          </cell>
          <cell r="F17" t="str">
            <v>Install on-line oil filter units as determined by the investigation</v>
          </cell>
          <cell r="G17" t="str">
            <v>C</v>
          </cell>
          <cell r="H17" t="str">
            <v>C</v>
          </cell>
          <cell r="I17">
            <v>1998</v>
          </cell>
          <cell r="J17" t="str">
            <v>Asset Managers</v>
          </cell>
          <cell r="K17" t="str">
            <v>To be determined by investigation</v>
          </cell>
          <cell r="M17">
            <v>2</v>
          </cell>
          <cell r="N17">
            <v>2</v>
          </cell>
          <cell r="O17">
            <v>10</v>
          </cell>
          <cell r="P17">
            <v>8</v>
          </cell>
          <cell r="Q17">
            <v>3</v>
          </cell>
        </row>
        <row r="18">
          <cell r="B18">
            <v>6</v>
          </cell>
          <cell r="C18" t="str">
            <v>Transformers</v>
          </cell>
          <cell r="D18" t="str">
            <v>Ageing of On Load Tapchangers</v>
          </cell>
          <cell r="E18" t="str">
            <v>Other</v>
          </cell>
          <cell r="F18" t="str">
            <v>Develop a schedule for the inspection of all Reinhausen tapchangers with greater than 300,000 operations (500,000 operations for transformers loaded between 30%  and 50% of rating)</v>
          </cell>
          <cell r="G18" t="str">
            <v>O</v>
          </cell>
          <cell r="H18" t="str">
            <v>I</v>
          </cell>
          <cell r="I18">
            <v>2002</v>
          </cell>
          <cell r="J18" t="str">
            <v>SSE</v>
          </cell>
          <cell r="K18">
            <v>38322</v>
          </cell>
          <cell r="L18" t="str">
            <v>If it hasn't been done need to renew target date.  Also need to split strategy it List and Maintenance Actions</v>
          </cell>
          <cell r="M18">
            <v>2</v>
          </cell>
          <cell r="N18">
            <v>2</v>
          </cell>
          <cell r="O18">
            <v>10</v>
          </cell>
          <cell r="P18">
            <v>10</v>
          </cell>
          <cell r="Q18">
            <v>3</v>
          </cell>
        </row>
        <row r="19">
          <cell r="B19">
            <v>6</v>
          </cell>
          <cell r="C19" t="str">
            <v>Transformers</v>
          </cell>
          <cell r="D19" t="str">
            <v>Ageing of On Load Tapchangers</v>
          </cell>
          <cell r="E19" t="str">
            <v>Other</v>
          </cell>
          <cell r="F19" t="str">
            <v>Inspect Reinhausen type diverters in conjunction with suitably trained persons as per operational schedule</v>
          </cell>
          <cell r="G19" t="str">
            <v>O</v>
          </cell>
          <cell r="H19" t="str">
            <v>I</v>
          </cell>
          <cell r="I19">
            <v>2002</v>
          </cell>
          <cell r="J19" t="str">
            <v>Asset Managers</v>
          </cell>
          <cell r="K19">
            <v>38533</v>
          </cell>
          <cell r="M19">
            <v>2</v>
          </cell>
          <cell r="N19">
            <v>2</v>
          </cell>
          <cell r="O19">
            <v>10</v>
          </cell>
          <cell r="P19">
            <v>10</v>
          </cell>
          <cell r="Q19">
            <v>3</v>
          </cell>
        </row>
        <row r="20">
          <cell r="B20">
            <v>6</v>
          </cell>
          <cell r="C20" t="str">
            <v>Transformers</v>
          </cell>
          <cell r="D20" t="str">
            <v>Ageing of On Load Tapchangers</v>
          </cell>
          <cell r="E20" t="str">
            <v>Replacement</v>
          </cell>
          <cell r="F20" t="str">
            <v>Replace Reinhausen diverter switches dependent on assessment</v>
          </cell>
          <cell r="G20" t="str">
            <v>C</v>
          </cell>
          <cell r="H20" t="str">
            <v>C</v>
          </cell>
          <cell r="I20">
            <v>1998</v>
          </cell>
          <cell r="J20" t="str">
            <v>Asset Managers</v>
          </cell>
          <cell r="K20" t="str">
            <v>To be determined by investigation</v>
          </cell>
          <cell r="L20" t="str">
            <v>This strategy will need to be defined better so it can be costed.</v>
          </cell>
          <cell r="M20">
            <v>2</v>
          </cell>
          <cell r="N20">
            <v>2</v>
          </cell>
          <cell r="O20">
            <v>10</v>
          </cell>
          <cell r="P20">
            <v>10</v>
          </cell>
          <cell r="Q20">
            <v>3</v>
          </cell>
        </row>
        <row r="21">
          <cell r="B21">
            <v>7</v>
          </cell>
          <cell r="C21" t="str">
            <v>Transformers</v>
          </cell>
          <cell r="D21" t="str">
            <v>Ageing of On Load Tapchangers</v>
          </cell>
          <cell r="E21" t="str">
            <v>Other</v>
          </cell>
          <cell r="F21" t="str">
            <v>Identify F&amp;D Type diverters where there is no mechanical stop</v>
          </cell>
          <cell r="G21" t="str">
            <v>O</v>
          </cell>
          <cell r="H21" t="str">
            <v>I</v>
          </cell>
          <cell r="I21">
            <v>2003</v>
          </cell>
          <cell r="J21" t="str">
            <v>Asset Managers</v>
          </cell>
          <cell r="L21" t="str">
            <v xml:space="preserve">This strategy needs to be split into I &amp; M and target date added to I </v>
          </cell>
          <cell r="M21">
            <v>2</v>
          </cell>
          <cell r="N21">
            <v>2</v>
          </cell>
          <cell r="O21">
            <v>10</v>
          </cell>
          <cell r="P21">
            <v>10</v>
          </cell>
          <cell r="Q21">
            <v>3</v>
          </cell>
        </row>
        <row r="22">
          <cell r="B22">
            <v>7.1</v>
          </cell>
          <cell r="C22" t="str">
            <v>Transformers</v>
          </cell>
          <cell r="D22" t="str">
            <v>Ageing of On Load Tapchangers</v>
          </cell>
          <cell r="E22" t="str">
            <v>Other</v>
          </cell>
          <cell r="F22" t="str">
            <v>Fit new end stops to F &amp; D types</v>
          </cell>
          <cell r="G22" t="str">
            <v>O</v>
          </cell>
          <cell r="H22" t="str">
            <v>M</v>
          </cell>
          <cell r="I22">
            <v>2003</v>
          </cell>
          <cell r="J22" t="str">
            <v>Asset Managers</v>
          </cell>
          <cell r="K22">
            <v>38168</v>
          </cell>
          <cell r="L22" t="str">
            <v>If not done renew target dates.</v>
          </cell>
          <cell r="M22">
            <v>2</v>
          </cell>
          <cell r="N22">
            <v>2</v>
          </cell>
          <cell r="O22">
            <v>10</v>
          </cell>
          <cell r="P22">
            <v>10</v>
          </cell>
          <cell r="Q22">
            <v>3</v>
          </cell>
        </row>
        <row r="23">
          <cell r="B23">
            <v>8</v>
          </cell>
          <cell r="C23" t="str">
            <v>Transformers</v>
          </cell>
          <cell r="D23" t="str">
            <v>Ageing of On Load Tapchangers</v>
          </cell>
          <cell r="E23" t="str">
            <v>Other</v>
          </cell>
          <cell r="F23" t="str">
            <v>Investigate comparison methods to verify alignment in tapchangers</v>
          </cell>
          <cell r="G23" t="str">
            <v>O</v>
          </cell>
          <cell r="H23" t="str">
            <v>I</v>
          </cell>
          <cell r="I23">
            <v>2003</v>
          </cell>
          <cell r="J23" t="str">
            <v>SSE</v>
          </cell>
          <cell r="K23">
            <v>38533</v>
          </cell>
          <cell r="M23">
            <v>2</v>
          </cell>
          <cell r="N23">
            <v>2</v>
          </cell>
          <cell r="O23">
            <v>10</v>
          </cell>
          <cell r="P23">
            <v>10</v>
          </cell>
          <cell r="Q23">
            <v>3</v>
          </cell>
        </row>
        <row r="24">
          <cell r="B24">
            <v>9</v>
          </cell>
          <cell r="C24" t="str">
            <v>Transformers</v>
          </cell>
          <cell r="D24" t="str">
            <v>Ageing of On Load Tapchangers</v>
          </cell>
          <cell r="E24" t="str">
            <v>Other</v>
          </cell>
          <cell r="F24" t="str">
            <v>Set up program of inspection and life assessment of at risk and aged tapchangers</v>
          </cell>
          <cell r="G24" t="str">
            <v>O</v>
          </cell>
          <cell r="H24" t="str">
            <v>I</v>
          </cell>
          <cell r="I24">
            <v>2003</v>
          </cell>
          <cell r="J24" t="str">
            <v>SSE</v>
          </cell>
          <cell r="K24">
            <v>37741</v>
          </cell>
          <cell r="L24" t="str">
            <v>Needs to be split into I &amp; M strategies and really needs more specific targets clarifying types of tapchangers referred to</v>
          </cell>
          <cell r="M24">
            <v>2</v>
          </cell>
          <cell r="N24">
            <v>2</v>
          </cell>
          <cell r="O24">
            <v>10</v>
          </cell>
          <cell r="P24">
            <v>10</v>
          </cell>
          <cell r="Q24">
            <v>3</v>
          </cell>
        </row>
        <row r="25">
          <cell r="B25">
            <v>9</v>
          </cell>
          <cell r="C25" t="str">
            <v>Transformers</v>
          </cell>
          <cell r="D25" t="str">
            <v>Ageing of On Load Tapchangers</v>
          </cell>
          <cell r="E25" t="str">
            <v>Other</v>
          </cell>
          <cell r="F25" t="str">
            <v>Suitably trained staff to Inspect tapchangers determine life assessment</v>
          </cell>
          <cell r="G25" t="str">
            <v>O</v>
          </cell>
          <cell r="H25" t="str">
            <v>I</v>
          </cell>
          <cell r="I25">
            <v>2003</v>
          </cell>
          <cell r="J25" t="str">
            <v>Asset Managers</v>
          </cell>
          <cell r="K25">
            <v>39263</v>
          </cell>
          <cell r="M25">
            <v>2</v>
          </cell>
          <cell r="N25">
            <v>2</v>
          </cell>
          <cell r="O25">
            <v>10</v>
          </cell>
          <cell r="P25">
            <v>10</v>
          </cell>
          <cell r="Q25">
            <v>3</v>
          </cell>
        </row>
        <row r="26">
          <cell r="B26">
            <v>10</v>
          </cell>
          <cell r="C26" t="str">
            <v>Transformers</v>
          </cell>
          <cell r="D26" t="str">
            <v>Ageing of On Load Tapchangers</v>
          </cell>
          <cell r="E26" t="str">
            <v>Other</v>
          </cell>
          <cell r="F26" t="str">
            <v>Report and investigate AVR to reduce no. taps/day</v>
          </cell>
          <cell r="G26" t="str">
            <v>O</v>
          </cell>
          <cell r="H26" t="str">
            <v>I</v>
          </cell>
          <cell r="I26">
            <v>2003</v>
          </cell>
          <cell r="J26" t="str">
            <v>Asset Managers</v>
          </cell>
          <cell r="K26">
            <v>38168</v>
          </cell>
          <cell r="M26">
            <v>2</v>
          </cell>
          <cell r="N26">
            <v>2</v>
          </cell>
          <cell r="O26">
            <v>10</v>
          </cell>
          <cell r="P26">
            <v>8</v>
          </cell>
          <cell r="Q26">
            <v>3</v>
          </cell>
        </row>
        <row r="27">
          <cell r="B27">
            <v>11</v>
          </cell>
          <cell r="C27" t="str">
            <v>Transformers</v>
          </cell>
          <cell r="D27" t="str">
            <v>Bushings</v>
          </cell>
          <cell r="E27" t="str">
            <v>Replacement</v>
          </cell>
          <cell r="F27" t="str">
            <v>Replace all condenser bushings with no DDF point</v>
          </cell>
          <cell r="G27" t="str">
            <v>M</v>
          </cell>
          <cell r="H27" t="str">
            <v>R</v>
          </cell>
          <cell r="I27">
            <v>2000</v>
          </cell>
          <cell r="J27" t="str">
            <v>Asset Managers</v>
          </cell>
          <cell r="K27" t="str">
            <v xml:space="preserve"> Dec 2004</v>
          </cell>
          <cell r="L27" t="str">
            <v>Need to identify which transformers have condenser bushings with no DDF point</v>
          </cell>
          <cell r="M27">
            <v>10</v>
          </cell>
          <cell r="N27">
            <v>5</v>
          </cell>
          <cell r="O27">
            <v>10</v>
          </cell>
          <cell r="P27">
            <v>10</v>
          </cell>
          <cell r="Q27">
            <v>3</v>
          </cell>
        </row>
        <row r="28">
          <cell r="B28">
            <v>12</v>
          </cell>
          <cell r="C28" t="str">
            <v>Transformers</v>
          </cell>
          <cell r="D28" t="str">
            <v>Bushings</v>
          </cell>
          <cell r="E28" t="str">
            <v>Replacement</v>
          </cell>
          <cell r="F28" t="str">
            <v>Replace all condenser type SRBP bushings</v>
          </cell>
          <cell r="G28" t="str">
            <v>M</v>
          </cell>
          <cell r="H28" t="str">
            <v>R</v>
          </cell>
          <cell r="I28">
            <v>2003</v>
          </cell>
          <cell r="J28" t="str">
            <v>Asset Managers</v>
          </cell>
          <cell r="K28">
            <v>39629</v>
          </cell>
          <cell r="L28" t="str">
            <v>Identify bushings</v>
          </cell>
          <cell r="M28">
            <v>10</v>
          </cell>
          <cell r="N28">
            <v>5</v>
          </cell>
          <cell r="O28">
            <v>10</v>
          </cell>
          <cell r="P28">
            <v>10</v>
          </cell>
          <cell r="Q28">
            <v>3</v>
          </cell>
        </row>
        <row r="29">
          <cell r="B29">
            <v>13</v>
          </cell>
          <cell r="C29" t="str">
            <v>Transformers</v>
          </cell>
          <cell r="D29" t="str">
            <v>DGA Techniques</v>
          </cell>
          <cell r="E29" t="str">
            <v>Other</v>
          </cell>
          <cell r="F29" t="str">
            <v>Provide Specialist Training in DGA assessment techniques for selected staff</v>
          </cell>
          <cell r="G29" t="str">
            <v>O</v>
          </cell>
          <cell r="H29" t="str">
            <v>I</v>
          </cell>
          <cell r="I29">
            <v>2003</v>
          </cell>
          <cell r="J29" t="str">
            <v>SSE</v>
          </cell>
          <cell r="K29">
            <v>38322</v>
          </cell>
          <cell r="M29">
            <v>0</v>
          </cell>
          <cell r="N29">
            <v>0</v>
          </cell>
          <cell r="O29">
            <v>0</v>
          </cell>
          <cell r="P29">
            <v>8</v>
          </cell>
          <cell r="Q29">
            <v>3</v>
          </cell>
        </row>
        <row r="30">
          <cell r="B30">
            <v>13</v>
          </cell>
          <cell r="C30" t="str">
            <v>Transformers</v>
          </cell>
          <cell r="D30" t="str">
            <v>DGA Techniques</v>
          </cell>
          <cell r="E30" t="str">
            <v>Other</v>
          </cell>
          <cell r="F30" t="str">
            <v>Acquire DGA Assessment tools and implement supporting processes</v>
          </cell>
          <cell r="G30" t="str">
            <v>O</v>
          </cell>
          <cell r="H30" t="str">
            <v>I</v>
          </cell>
          <cell r="I30">
            <v>2003</v>
          </cell>
          <cell r="J30" t="str">
            <v>SSE</v>
          </cell>
          <cell r="K30">
            <v>38504</v>
          </cell>
          <cell r="M30">
            <v>0</v>
          </cell>
          <cell r="N30">
            <v>0</v>
          </cell>
          <cell r="O30">
            <v>0</v>
          </cell>
          <cell r="P30">
            <v>8</v>
          </cell>
          <cell r="Q30">
            <v>3</v>
          </cell>
        </row>
        <row r="31">
          <cell r="B31">
            <v>14</v>
          </cell>
          <cell r="C31" t="str">
            <v>Transformers</v>
          </cell>
          <cell r="D31" t="str">
            <v>Aged Transformers</v>
          </cell>
          <cell r="E31" t="str">
            <v>Other</v>
          </cell>
          <cell r="F31" t="str">
            <v>Review available DGA Data to identify transformers of concern</v>
          </cell>
          <cell r="G31" t="str">
            <v>O</v>
          </cell>
          <cell r="H31" t="str">
            <v>I</v>
          </cell>
          <cell r="I31">
            <v>2003</v>
          </cell>
          <cell r="J31" t="str">
            <v>Asset Managers</v>
          </cell>
          <cell r="K31">
            <v>38322</v>
          </cell>
          <cell r="M31">
            <v>0</v>
          </cell>
          <cell r="N31">
            <v>0</v>
          </cell>
          <cell r="O31">
            <v>0</v>
          </cell>
          <cell r="P31">
            <v>8</v>
          </cell>
          <cell r="Q31">
            <v>3</v>
          </cell>
        </row>
        <row r="32">
          <cell r="B32">
            <v>14</v>
          </cell>
          <cell r="C32" t="str">
            <v>Transformers</v>
          </cell>
          <cell r="D32" t="str">
            <v>Aged Transformers</v>
          </cell>
          <cell r="E32" t="str">
            <v>Other</v>
          </cell>
          <cell r="F32" t="str">
            <v>Develop an Aged transformer management policy supported by a decision making model</v>
          </cell>
          <cell r="G32" t="str">
            <v>O</v>
          </cell>
          <cell r="H32" t="str">
            <v>I</v>
          </cell>
          <cell r="I32">
            <v>2003</v>
          </cell>
          <cell r="J32" t="str">
            <v>SSE</v>
          </cell>
          <cell r="K32">
            <v>38322</v>
          </cell>
          <cell r="M32">
            <v>0</v>
          </cell>
          <cell r="N32">
            <v>0</v>
          </cell>
          <cell r="O32">
            <v>0</v>
          </cell>
          <cell r="P32">
            <v>8</v>
          </cell>
          <cell r="Q32">
            <v>3</v>
          </cell>
        </row>
        <row r="33">
          <cell r="B33">
            <v>14</v>
          </cell>
          <cell r="C33" t="str">
            <v>Transformers</v>
          </cell>
          <cell r="D33" t="str">
            <v>Aged Transformers</v>
          </cell>
          <cell r="E33" t="str">
            <v>Other</v>
          </cell>
          <cell r="F33" t="str">
            <v>Apply the Aged Transformer model to all transformers to prioritise at risk transformers for replacement or refurbishment</v>
          </cell>
          <cell r="G33" t="str">
            <v>O</v>
          </cell>
          <cell r="H33" t="str">
            <v>I</v>
          </cell>
          <cell r="I33">
            <v>2003</v>
          </cell>
          <cell r="J33" t="str">
            <v>Asset Managers</v>
          </cell>
          <cell r="K33">
            <v>38504</v>
          </cell>
          <cell r="M33">
            <v>0</v>
          </cell>
          <cell r="N33">
            <v>0</v>
          </cell>
          <cell r="O33">
            <v>0</v>
          </cell>
          <cell r="P33">
            <v>8</v>
          </cell>
          <cell r="Q33">
            <v>3</v>
          </cell>
        </row>
        <row r="34">
          <cell r="B34">
            <v>15</v>
          </cell>
          <cell r="C34" t="str">
            <v>Transformers</v>
          </cell>
          <cell r="D34" t="str">
            <v>Operational Recommendations</v>
          </cell>
          <cell r="E34" t="str">
            <v>Other</v>
          </cell>
          <cell r="F34" t="str">
            <v>Implement operating procedures to minimise risk of loss of supply when taking tapchangers out of service by taking transformers to new tap before switching</v>
          </cell>
          <cell r="G34" t="str">
            <v>O</v>
          </cell>
          <cell r="H34" t="str">
            <v>I</v>
          </cell>
          <cell r="I34">
            <v>2003</v>
          </cell>
          <cell r="J34" t="str">
            <v>SSE</v>
          </cell>
          <cell r="K34">
            <v>38322</v>
          </cell>
          <cell r="M34">
            <v>2</v>
          </cell>
          <cell r="N34">
            <v>2</v>
          </cell>
          <cell r="O34">
            <v>10</v>
          </cell>
          <cell r="P34">
            <v>8</v>
          </cell>
          <cell r="Q34">
            <v>3</v>
          </cell>
        </row>
        <row r="35">
          <cell r="B35">
            <v>16</v>
          </cell>
          <cell r="C35" t="str">
            <v>Circuit Breakers</v>
          </cell>
          <cell r="D35" t="str">
            <v>AEI GA 11 W8 CBs</v>
          </cell>
          <cell r="E35" t="str">
            <v>Replacement</v>
          </cell>
          <cell r="F35" t="str">
            <v>Replace all of this type</v>
          </cell>
          <cell r="G35" t="str">
            <v>C</v>
          </cell>
          <cell r="H35" t="str">
            <v>R</v>
          </cell>
          <cell r="I35">
            <v>1995</v>
          </cell>
          <cell r="J35" t="str">
            <v>Asset Managers</v>
          </cell>
          <cell r="K35" t="str">
            <v>June, 2008</v>
          </cell>
          <cell r="L35" t="str">
            <v>Strategy shouldn't identify rate of change</v>
          </cell>
          <cell r="M35">
            <v>8</v>
          </cell>
          <cell r="N35">
            <v>0</v>
          </cell>
          <cell r="O35">
            <v>10</v>
          </cell>
          <cell r="P35">
            <v>10</v>
          </cell>
          <cell r="Q35">
            <v>2</v>
          </cell>
        </row>
        <row r="36">
          <cell r="B36">
            <v>17</v>
          </cell>
          <cell r="C36" t="str">
            <v>Circuit Breakers</v>
          </cell>
          <cell r="D36" t="str">
            <v>132 kV (OBR30) Reyrolle CBs</v>
          </cell>
          <cell r="E36" t="str">
            <v>Replacement</v>
          </cell>
          <cell r="F36" t="str">
            <v>Replace all of this type</v>
          </cell>
          <cell r="G36" t="str">
            <v>C</v>
          </cell>
          <cell r="H36" t="str">
            <v>R</v>
          </cell>
          <cell r="I36">
            <v>1995</v>
          </cell>
          <cell r="J36" t="str">
            <v>Asset Managers</v>
          </cell>
          <cell r="K36" t="str">
            <v>June, 2004</v>
          </cell>
          <cell r="M36">
            <v>5</v>
          </cell>
          <cell r="N36">
            <v>0</v>
          </cell>
          <cell r="O36">
            <v>10</v>
          </cell>
          <cell r="P36">
            <v>10</v>
          </cell>
          <cell r="Q36">
            <v>3</v>
          </cell>
        </row>
        <row r="37">
          <cell r="B37">
            <v>18</v>
          </cell>
          <cell r="C37" t="str">
            <v>Circuit Breakers</v>
          </cell>
          <cell r="D37" t="str">
            <v>132 kV AEG WM5077</v>
          </cell>
          <cell r="E37" t="str">
            <v>Replacement</v>
          </cell>
          <cell r="F37" t="str">
            <v>Replace all of this type</v>
          </cell>
          <cell r="G37" t="str">
            <v>C</v>
          </cell>
          <cell r="H37" t="str">
            <v>R</v>
          </cell>
          <cell r="I37">
            <v>1995</v>
          </cell>
          <cell r="J37" t="str">
            <v>Asset Managers</v>
          </cell>
          <cell r="K37" t="str">
            <v>June, 2005</v>
          </cell>
          <cell r="M37">
            <v>0</v>
          </cell>
          <cell r="N37">
            <v>0</v>
          </cell>
          <cell r="O37">
            <v>8</v>
          </cell>
          <cell r="P37">
            <v>8</v>
          </cell>
          <cell r="Q37">
            <v>3</v>
          </cell>
        </row>
        <row r="38">
          <cell r="B38">
            <v>19</v>
          </cell>
          <cell r="C38" t="str">
            <v>Circuit Breakers</v>
          </cell>
          <cell r="D38" t="str">
            <v>66kV Oerlikon TOF60.6</v>
          </cell>
          <cell r="E38" t="str">
            <v>Replacement</v>
          </cell>
          <cell r="F38" t="str">
            <v>Replace all of this type</v>
          </cell>
          <cell r="G38" t="str">
            <v>C</v>
          </cell>
          <cell r="H38" t="str">
            <v>R</v>
          </cell>
          <cell r="I38">
            <v>1995</v>
          </cell>
          <cell r="J38" t="str">
            <v>Asset Managers</v>
          </cell>
          <cell r="K38">
            <v>38139</v>
          </cell>
          <cell r="M38">
            <v>0</v>
          </cell>
          <cell r="N38">
            <v>0</v>
          </cell>
          <cell r="O38">
            <v>8</v>
          </cell>
          <cell r="P38">
            <v>8</v>
          </cell>
          <cell r="Q38">
            <v>3</v>
          </cell>
        </row>
        <row r="39">
          <cell r="B39">
            <v>20</v>
          </cell>
          <cell r="C39" t="str">
            <v>Circuit Breakers</v>
          </cell>
          <cell r="D39" t="str">
            <v xml:space="preserve">33kV Westinghouse GC </v>
          </cell>
          <cell r="E39" t="str">
            <v>Replacement</v>
          </cell>
          <cell r="F39" t="str">
            <v>Replace if no DDF Point</v>
          </cell>
          <cell r="G39" t="str">
            <v>C</v>
          </cell>
          <cell r="H39" t="str">
            <v>R</v>
          </cell>
          <cell r="I39">
            <v>2001</v>
          </cell>
          <cell r="J39" t="str">
            <v>Asset Managers</v>
          </cell>
          <cell r="K39">
            <v>38504</v>
          </cell>
          <cell r="L39" t="str">
            <v>No completion date</v>
          </cell>
          <cell r="M39">
            <v>8</v>
          </cell>
          <cell r="N39">
            <v>2</v>
          </cell>
          <cell r="O39">
            <v>8</v>
          </cell>
          <cell r="P39">
            <v>5</v>
          </cell>
          <cell r="Q39">
            <v>2</v>
          </cell>
        </row>
        <row r="40">
          <cell r="B40">
            <v>20.100000000000001</v>
          </cell>
          <cell r="C40" t="str">
            <v>Circuit Breakers</v>
          </cell>
          <cell r="D40" t="str">
            <v xml:space="preserve">33kV Westinghouse GC </v>
          </cell>
          <cell r="E40" t="str">
            <v>Replacement</v>
          </cell>
          <cell r="F40" t="str">
            <v>Replace all of this type</v>
          </cell>
          <cell r="G40" t="str">
            <v>C</v>
          </cell>
          <cell r="H40" t="str">
            <v>R</v>
          </cell>
          <cell r="I40">
            <v>2004</v>
          </cell>
          <cell r="J40" t="str">
            <v>Asset Managers</v>
          </cell>
          <cell r="K40" t="str">
            <v>June, 2007</v>
          </cell>
          <cell r="M40">
            <v>5</v>
          </cell>
          <cell r="N40">
            <v>2</v>
          </cell>
          <cell r="O40">
            <v>8</v>
          </cell>
          <cell r="P40">
            <v>5</v>
          </cell>
          <cell r="Q40">
            <v>2</v>
          </cell>
        </row>
        <row r="41">
          <cell r="B41">
            <v>21</v>
          </cell>
          <cell r="C41" t="str">
            <v>Circuit Breakers</v>
          </cell>
          <cell r="D41" t="str">
            <v>22kv Sace</v>
          </cell>
          <cell r="E41" t="str">
            <v>Replacement</v>
          </cell>
          <cell r="F41" t="str">
            <v>Replace all of this type</v>
          </cell>
          <cell r="G41" t="str">
            <v>C</v>
          </cell>
          <cell r="H41" t="str">
            <v>R</v>
          </cell>
          <cell r="I41">
            <v>1998</v>
          </cell>
          <cell r="J41" t="str">
            <v>Asset Managers</v>
          </cell>
          <cell r="K41" t="str">
            <v>June, 2005</v>
          </cell>
          <cell r="M41">
            <v>0</v>
          </cell>
          <cell r="N41">
            <v>0</v>
          </cell>
          <cell r="O41">
            <v>8</v>
          </cell>
          <cell r="P41">
            <v>8</v>
          </cell>
          <cell r="Q41">
            <v>3</v>
          </cell>
        </row>
        <row r="42">
          <cell r="B42">
            <v>22</v>
          </cell>
          <cell r="C42" t="str">
            <v>Circuit Breakers</v>
          </cell>
          <cell r="D42" t="str">
            <v>132kV Galileo OCERD 150</v>
          </cell>
          <cell r="E42" t="str">
            <v>Replacement</v>
          </cell>
          <cell r="F42" t="str">
            <v>Replace all of this type</v>
          </cell>
          <cell r="G42" t="str">
            <v>C</v>
          </cell>
          <cell r="H42" t="str">
            <v>R</v>
          </cell>
          <cell r="I42">
            <v>1998</v>
          </cell>
          <cell r="J42" t="str">
            <v>Asset Managers</v>
          </cell>
          <cell r="K42" t="str">
            <v>June, 2005</v>
          </cell>
          <cell r="M42">
            <v>0</v>
          </cell>
          <cell r="N42">
            <v>10</v>
          </cell>
          <cell r="O42">
            <v>5</v>
          </cell>
          <cell r="P42">
            <v>5</v>
          </cell>
          <cell r="Q42">
            <v>3</v>
          </cell>
        </row>
        <row r="43">
          <cell r="B43">
            <v>23</v>
          </cell>
          <cell r="C43" t="str">
            <v>Circuit Breakers</v>
          </cell>
          <cell r="D43" t="str">
            <v>Oerlikon FS13C3.1 &amp; FR</v>
          </cell>
          <cell r="E43" t="str">
            <v>Replacement</v>
          </cell>
          <cell r="F43" t="str">
            <v>Replace all of this type</v>
          </cell>
          <cell r="G43" t="str">
            <v>C</v>
          </cell>
          <cell r="H43" t="str">
            <v>R</v>
          </cell>
          <cell r="I43">
            <v>1995</v>
          </cell>
          <cell r="J43" t="str">
            <v>Asset Managers</v>
          </cell>
          <cell r="K43" t="str">
            <v>June, 2005</v>
          </cell>
          <cell r="M43">
            <v>0</v>
          </cell>
          <cell r="N43">
            <v>0</v>
          </cell>
          <cell r="O43">
            <v>8</v>
          </cell>
          <cell r="P43">
            <v>8</v>
          </cell>
          <cell r="Q43">
            <v>3</v>
          </cell>
        </row>
        <row r="44">
          <cell r="B44">
            <v>24</v>
          </cell>
          <cell r="C44" t="str">
            <v>Circuit Breakers</v>
          </cell>
          <cell r="D44" t="str">
            <v xml:space="preserve">BTH 66kV </v>
          </cell>
          <cell r="E44" t="str">
            <v>Replacement</v>
          </cell>
          <cell r="F44" t="str">
            <v>Replace all of this type</v>
          </cell>
          <cell r="G44" t="str">
            <v>C</v>
          </cell>
          <cell r="H44" t="str">
            <v>R</v>
          </cell>
          <cell r="I44">
            <v>2000</v>
          </cell>
          <cell r="J44" t="str">
            <v>Asset Managers</v>
          </cell>
          <cell r="K44" t="str">
            <v>June, 2005</v>
          </cell>
          <cell r="M44">
            <v>5</v>
          </cell>
          <cell r="N44">
            <v>2</v>
          </cell>
          <cell r="O44">
            <v>8</v>
          </cell>
          <cell r="P44">
            <v>5</v>
          </cell>
          <cell r="Q44">
            <v>3</v>
          </cell>
        </row>
        <row r="45">
          <cell r="B45">
            <v>25</v>
          </cell>
          <cell r="C45" t="str">
            <v>Circuit Breakers</v>
          </cell>
          <cell r="D45" t="str">
            <v>Reyrolle 132kV OS</v>
          </cell>
          <cell r="E45" t="str">
            <v>Replacement</v>
          </cell>
          <cell r="F45" t="str">
            <v>Replace all of this type</v>
          </cell>
          <cell r="G45" t="str">
            <v>C</v>
          </cell>
          <cell r="H45" t="str">
            <v>R</v>
          </cell>
          <cell r="I45">
            <v>2000</v>
          </cell>
          <cell r="J45" t="str">
            <v>Asset Managers</v>
          </cell>
          <cell r="K45" t="str">
            <v>June,2005</v>
          </cell>
          <cell r="M45">
            <v>0</v>
          </cell>
          <cell r="N45">
            <v>0</v>
          </cell>
          <cell r="O45">
            <v>8</v>
          </cell>
          <cell r="P45">
            <v>8</v>
          </cell>
          <cell r="Q45">
            <v>2</v>
          </cell>
        </row>
        <row r="46">
          <cell r="B46">
            <v>26</v>
          </cell>
          <cell r="C46" t="str">
            <v>Circuit Breakers</v>
          </cell>
          <cell r="D46" t="str">
            <v>ASEA 132kV HKEY</v>
          </cell>
          <cell r="E46" t="str">
            <v>Replacement</v>
          </cell>
          <cell r="F46" t="str">
            <v>Replace all of this type</v>
          </cell>
          <cell r="G46" t="str">
            <v>C</v>
          </cell>
          <cell r="H46" t="str">
            <v>R</v>
          </cell>
          <cell r="I46">
            <v>2000</v>
          </cell>
          <cell r="J46" t="str">
            <v>Asset Managers</v>
          </cell>
          <cell r="K46" t="str">
            <v>June, 2011</v>
          </cell>
          <cell r="M46">
            <v>0</v>
          </cell>
          <cell r="N46">
            <v>0</v>
          </cell>
          <cell r="O46">
            <v>8</v>
          </cell>
          <cell r="P46">
            <v>8</v>
          </cell>
          <cell r="Q46">
            <v>2</v>
          </cell>
        </row>
        <row r="47">
          <cell r="B47">
            <v>27</v>
          </cell>
          <cell r="C47" t="str">
            <v>Circuit Breakers</v>
          </cell>
          <cell r="D47" t="str">
            <v>ASEA 66kV HKEY</v>
          </cell>
          <cell r="E47" t="str">
            <v>Replacement</v>
          </cell>
          <cell r="F47" t="str">
            <v>Replace all of this type</v>
          </cell>
          <cell r="G47" t="str">
            <v>C</v>
          </cell>
          <cell r="H47" t="str">
            <v>R</v>
          </cell>
          <cell r="I47">
            <v>2000</v>
          </cell>
          <cell r="J47" t="str">
            <v>Asset Managers</v>
          </cell>
          <cell r="K47" t="str">
            <v>June, 2007</v>
          </cell>
          <cell r="M47">
            <v>0</v>
          </cell>
          <cell r="N47">
            <v>0</v>
          </cell>
          <cell r="O47">
            <v>8</v>
          </cell>
          <cell r="P47">
            <v>8</v>
          </cell>
          <cell r="Q47">
            <v>1</v>
          </cell>
        </row>
        <row r="48">
          <cell r="B48">
            <v>28</v>
          </cell>
          <cell r="C48" t="str">
            <v>Circuit Breakers</v>
          </cell>
          <cell r="D48" t="str">
            <v>Brown Boveri 66kV ELF</v>
          </cell>
          <cell r="E48" t="str">
            <v>Replacement</v>
          </cell>
          <cell r="F48" t="str">
            <v>Replace all of this type</v>
          </cell>
          <cell r="G48" t="str">
            <v>C</v>
          </cell>
          <cell r="H48" t="str">
            <v>R</v>
          </cell>
          <cell r="I48">
            <v>2000</v>
          </cell>
          <cell r="J48" t="str">
            <v>Asset Managers</v>
          </cell>
          <cell r="K48" t="str">
            <v>June, 2013</v>
          </cell>
          <cell r="M48">
            <v>0</v>
          </cell>
          <cell r="N48">
            <v>0</v>
          </cell>
          <cell r="O48">
            <v>8</v>
          </cell>
          <cell r="P48">
            <v>8</v>
          </cell>
          <cell r="Q48">
            <v>3</v>
          </cell>
        </row>
        <row r="49">
          <cell r="B49">
            <v>29</v>
          </cell>
          <cell r="C49" t="str">
            <v>Circuit Breakers</v>
          </cell>
          <cell r="D49" t="str">
            <v>SF6 CBs</v>
          </cell>
          <cell r="E49" t="str">
            <v>Other</v>
          </cell>
          <cell r="F49" t="str">
            <v>Inspection of Nominated CBs</v>
          </cell>
          <cell r="G49" t="str">
            <v>O</v>
          </cell>
          <cell r="H49" t="str">
            <v>I</v>
          </cell>
          <cell r="I49">
            <v>2000</v>
          </cell>
          <cell r="J49" t="str">
            <v>SSE</v>
          </cell>
          <cell r="K49" t="str">
            <v>Recurrent Each April</v>
          </cell>
          <cell r="M49">
            <v>0</v>
          </cell>
          <cell r="N49">
            <v>0</v>
          </cell>
          <cell r="O49">
            <v>8</v>
          </cell>
          <cell r="P49">
            <v>0</v>
          </cell>
          <cell r="Q49">
            <v>3</v>
          </cell>
        </row>
        <row r="50">
          <cell r="B50">
            <v>30</v>
          </cell>
          <cell r="C50" t="str">
            <v>Circuit Breakers</v>
          </cell>
          <cell r="D50" t="str">
            <v>AEI 33kV Bulk Oil</v>
          </cell>
          <cell r="E50" t="str">
            <v>Replacement</v>
          </cell>
          <cell r="F50" t="str">
            <v>Replace all of this type</v>
          </cell>
          <cell r="G50" t="str">
            <v>C</v>
          </cell>
          <cell r="H50" t="str">
            <v>R</v>
          </cell>
          <cell r="I50">
            <v>2001</v>
          </cell>
          <cell r="J50" t="str">
            <v>Asset Managers</v>
          </cell>
          <cell r="K50">
            <v>39417</v>
          </cell>
          <cell r="M50">
            <v>5</v>
          </cell>
          <cell r="N50">
            <v>2</v>
          </cell>
          <cell r="O50">
            <v>8</v>
          </cell>
          <cell r="P50">
            <v>5</v>
          </cell>
          <cell r="Q50">
            <v>2</v>
          </cell>
        </row>
        <row r="51">
          <cell r="B51">
            <v>31</v>
          </cell>
          <cell r="C51" t="str">
            <v>Circuit Breakers</v>
          </cell>
          <cell r="D51" t="str">
            <v>ABB 132kV HLD</v>
          </cell>
          <cell r="E51" t="str">
            <v>Replacement</v>
          </cell>
          <cell r="F51" t="str">
            <v>Replace all of this type</v>
          </cell>
          <cell r="G51" t="str">
            <v>C</v>
          </cell>
          <cell r="H51" t="str">
            <v>R</v>
          </cell>
          <cell r="I51">
            <v>2004</v>
          </cell>
          <cell r="J51" t="str">
            <v>Asset Managers</v>
          </cell>
          <cell r="K51">
            <v>42887</v>
          </cell>
          <cell r="M51">
            <v>0</v>
          </cell>
          <cell r="N51">
            <v>0</v>
          </cell>
          <cell r="O51">
            <v>8</v>
          </cell>
          <cell r="P51">
            <v>8</v>
          </cell>
          <cell r="Q51">
            <v>1</v>
          </cell>
        </row>
        <row r="52">
          <cell r="B52">
            <v>32</v>
          </cell>
          <cell r="C52" t="str">
            <v>Circuit Breakers</v>
          </cell>
          <cell r="D52" t="str">
            <v>DELLE 66kV HPGE</v>
          </cell>
          <cell r="E52" t="str">
            <v>Replacement</v>
          </cell>
          <cell r="F52" t="str">
            <v>Replace all of this type</v>
          </cell>
          <cell r="G52" t="str">
            <v>C</v>
          </cell>
          <cell r="H52" t="str">
            <v>R</v>
          </cell>
          <cell r="I52">
            <v>2004</v>
          </cell>
          <cell r="J52" t="str">
            <v>Asset Managers</v>
          </cell>
          <cell r="K52">
            <v>42887</v>
          </cell>
          <cell r="M52">
            <v>0</v>
          </cell>
          <cell r="N52">
            <v>0</v>
          </cell>
          <cell r="O52">
            <v>8</v>
          </cell>
          <cell r="P52">
            <v>8</v>
          </cell>
          <cell r="Q52">
            <v>1</v>
          </cell>
        </row>
        <row r="53">
          <cell r="B53">
            <v>33</v>
          </cell>
          <cell r="C53" t="str">
            <v>Circuit Breakers</v>
          </cell>
          <cell r="D53" t="str">
            <v>Merlin Gerin FA1</v>
          </cell>
          <cell r="E53" t="str">
            <v>Replacement</v>
          </cell>
          <cell r="F53" t="str">
            <v>Assess for Replacement Strategy</v>
          </cell>
          <cell r="G53" t="str">
            <v>O</v>
          </cell>
          <cell r="H53" t="str">
            <v>I</v>
          </cell>
          <cell r="I53">
            <v>2002</v>
          </cell>
          <cell r="J53" t="str">
            <v>SSE</v>
          </cell>
          <cell r="K53">
            <v>39052</v>
          </cell>
          <cell r="M53">
            <v>0</v>
          </cell>
          <cell r="N53">
            <v>0</v>
          </cell>
          <cell r="O53">
            <v>8</v>
          </cell>
          <cell r="P53">
            <v>8</v>
          </cell>
          <cell r="Q53">
            <v>3</v>
          </cell>
        </row>
        <row r="54">
          <cell r="B54">
            <v>34</v>
          </cell>
          <cell r="C54" t="str">
            <v>Circuit Breakers</v>
          </cell>
          <cell r="D54" t="str">
            <v>Merlin Gerin FA2</v>
          </cell>
          <cell r="E54" t="str">
            <v>Replacement</v>
          </cell>
          <cell r="F54" t="str">
            <v>Assess for Replacement Strategy</v>
          </cell>
          <cell r="G54" t="str">
            <v>O</v>
          </cell>
          <cell r="H54" t="str">
            <v>I</v>
          </cell>
          <cell r="I54">
            <v>2002</v>
          </cell>
          <cell r="J54" t="str">
            <v>SSE</v>
          </cell>
          <cell r="K54">
            <v>38687</v>
          </cell>
          <cell r="M54">
            <v>0</v>
          </cell>
          <cell r="N54">
            <v>0</v>
          </cell>
          <cell r="O54">
            <v>8</v>
          </cell>
          <cell r="P54">
            <v>8</v>
          </cell>
          <cell r="Q54">
            <v>3</v>
          </cell>
        </row>
        <row r="55">
          <cell r="B55">
            <v>35</v>
          </cell>
          <cell r="C55" t="str">
            <v>Circuit Breakers</v>
          </cell>
          <cell r="D55" t="str">
            <v>Merlin Gerin FA4</v>
          </cell>
          <cell r="E55" t="str">
            <v>Replacement</v>
          </cell>
          <cell r="F55" t="str">
            <v>Assess for Replacement Strategy</v>
          </cell>
          <cell r="G55" t="str">
            <v>O</v>
          </cell>
          <cell r="H55" t="str">
            <v>I</v>
          </cell>
          <cell r="I55">
            <v>2002</v>
          </cell>
          <cell r="J55" t="str">
            <v>SSE</v>
          </cell>
          <cell r="K55">
            <v>38687</v>
          </cell>
          <cell r="M55">
            <v>0</v>
          </cell>
          <cell r="N55">
            <v>0</v>
          </cell>
          <cell r="O55">
            <v>8</v>
          </cell>
          <cell r="P55">
            <v>8</v>
          </cell>
          <cell r="Q55">
            <v>3</v>
          </cell>
        </row>
        <row r="56">
          <cell r="B56">
            <v>36</v>
          </cell>
          <cell r="C56" t="str">
            <v>Circuit Breakers</v>
          </cell>
          <cell r="D56" t="str">
            <v>Merlin Gerin PFA</v>
          </cell>
          <cell r="E56" t="str">
            <v>Replacement</v>
          </cell>
          <cell r="F56" t="str">
            <v>Assess for Replacement Strategy</v>
          </cell>
          <cell r="G56" t="str">
            <v>O</v>
          </cell>
          <cell r="H56" t="str">
            <v>I</v>
          </cell>
          <cell r="I56">
            <v>2002</v>
          </cell>
          <cell r="J56" t="str">
            <v>SSE</v>
          </cell>
          <cell r="K56">
            <v>39052</v>
          </cell>
          <cell r="M56">
            <v>0</v>
          </cell>
          <cell r="N56">
            <v>0</v>
          </cell>
          <cell r="O56">
            <v>8</v>
          </cell>
          <cell r="P56">
            <v>8</v>
          </cell>
          <cell r="Q56">
            <v>3</v>
          </cell>
        </row>
        <row r="57">
          <cell r="B57">
            <v>37</v>
          </cell>
          <cell r="C57" t="str">
            <v>Circuit Breakers</v>
          </cell>
          <cell r="D57" t="str">
            <v>330kv Sprecher HPF515Q6</v>
          </cell>
          <cell r="E57" t="str">
            <v>Replacement</v>
          </cell>
          <cell r="F57" t="str">
            <v>Assess for Replacement Strategy</v>
          </cell>
          <cell r="G57" t="str">
            <v>O</v>
          </cell>
          <cell r="H57" t="str">
            <v>I</v>
          </cell>
          <cell r="I57">
            <v>2002</v>
          </cell>
          <cell r="J57" t="str">
            <v>SSE</v>
          </cell>
          <cell r="K57">
            <v>38687</v>
          </cell>
          <cell r="M57">
            <v>0</v>
          </cell>
          <cell r="N57">
            <v>0</v>
          </cell>
          <cell r="O57">
            <v>8</v>
          </cell>
          <cell r="P57">
            <v>8</v>
          </cell>
          <cell r="Q57">
            <v>3</v>
          </cell>
        </row>
        <row r="58">
          <cell r="B58">
            <v>38</v>
          </cell>
          <cell r="C58" t="str">
            <v>Instrument Transformers</v>
          </cell>
          <cell r="D58" t="str">
            <v>Its that cannot be sampled</v>
          </cell>
          <cell r="E58" t="str">
            <v>Replacement</v>
          </cell>
          <cell r="F58" t="str">
            <v>Replace all instrument transformers that cannot be sampled to meet the requirements of the maintenance policy</v>
          </cell>
          <cell r="G58" t="str">
            <v>C</v>
          </cell>
          <cell r="H58" t="str">
            <v>R</v>
          </cell>
          <cell r="I58">
            <v>1994</v>
          </cell>
          <cell r="J58" t="str">
            <v>Asset Managers</v>
          </cell>
          <cell r="K58" t="str">
            <v xml:space="preserve"> dec2008</v>
          </cell>
          <cell r="M58">
            <v>8</v>
          </cell>
          <cell r="N58">
            <v>5</v>
          </cell>
          <cell r="O58">
            <v>8</v>
          </cell>
          <cell r="P58">
            <v>5</v>
          </cell>
          <cell r="Q58">
            <v>3</v>
          </cell>
        </row>
        <row r="59">
          <cell r="B59">
            <v>39</v>
          </cell>
          <cell r="C59" t="str">
            <v>Instrument Transformers</v>
          </cell>
          <cell r="D59" t="str">
            <v>High DGA ITs - 220kV and above</v>
          </cell>
          <cell r="E59" t="str">
            <v>Replacement</v>
          </cell>
          <cell r="F59" t="str">
            <v>Assess and Replace as required</v>
          </cell>
          <cell r="G59" t="str">
            <v>C</v>
          </cell>
          <cell r="H59" t="str">
            <v>C</v>
          </cell>
          <cell r="I59">
            <v>1994</v>
          </cell>
          <cell r="J59" t="str">
            <v>Asset Managers</v>
          </cell>
          <cell r="K59" t="str">
            <v>Recurrent</v>
          </cell>
          <cell r="M59">
            <v>10</v>
          </cell>
          <cell r="N59">
            <v>5</v>
          </cell>
          <cell r="O59">
            <v>8</v>
          </cell>
          <cell r="P59">
            <v>5</v>
          </cell>
          <cell r="Q59" t="str">
            <v>1           (one business case for these strategies)</v>
          </cell>
        </row>
        <row r="60">
          <cell r="B60">
            <v>39</v>
          </cell>
          <cell r="C60" t="str">
            <v>Instrument Transformers</v>
          </cell>
          <cell r="D60" t="str">
            <v>High DGA ITs - 220kV and above</v>
          </cell>
          <cell r="E60" t="str">
            <v>Replacement</v>
          </cell>
          <cell r="F60" t="str">
            <v>Make budget provision for unidentified replacements based on historical replacement rates</v>
          </cell>
          <cell r="G60" t="str">
            <v>C</v>
          </cell>
          <cell r="H60" t="str">
            <v>C</v>
          </cell>
          <cell r="J60" t="str">
            <v>SSE</v>
          </cell>
          <cell r="K60" t="str">
            <v>Recurrent</v>
          </cell>
          <cell r="M60">
            <v>10</v>
          </cell>
          <cell r="N60">
            <v>5</v>
          </cell>
          <cell r="O60">
            <v>8</v>
          </cell>
          <cell r="P60">
            <v>5</v>
          </cell>
          <cell r="Q60" t="str">
            <v>2           (one business case for these strategies)</v>
          </cell>
        </row>
        <row r="61">
          <cell r="B61">
            <v>40</v>
          </cell>
          <cell r="C61" t="str">
            <v>Instrument Transformers</v>
          </cell>
          <cell r="D61" t="str">
            <v xml:space="preserve">High DGA ITs - 132kV </v>
          </cell>
          <cell r="E61" t="str">
            <v>Replacement</v>
          </cell>
          <cell r="F61" t="str">
            <v>Assess and Replace as required</v>
          </cell>
          <cell r="G61" t="str">
            <v>C</v>
          </cell>
          <cell r="H61" t="str">
            <v>C</v>
          </cell>
          <cell r="I61">
            <v>1994</v>
          </cell>
          <cell r="J61" t="str">
            <v>Asset Managers</v>
          </cell>
          <cell r="K61" t="str">
            <v>Recurrent</v>
          </cell>
          <cell r="M61">
            <v>10</v>
          </cell>
          <cell r="N61">
            <v>5</v>
          </cell>
          <cell r="O61">
            <v>8</v>
          </cell>
          <cell r="P61">
            <v>5</v>
          </cell>
          <cell r="Q61" t="str">
            <v>3           (one business case for these strategies)</v>
          </cell>
        </row>
        <row r="62">
          <cell r="B62">
            <v>40</v>
          </cell>
          <cell r="C62" t="str">
            <v>Instrument Transformers</v>
          </cell>
          <cell r="D62" t="str">
            <v xml:space="preserve">High DGA ITs - 132kV </v>
          </cell>
          <cell r="E62" t="str">
            <v>Replacement</v>
          </cell>
          <cell r="F62" t="str">
            <v>Make budget provision for unidentified replacements based on historical replacement rates</v>
          </cell>
          <cell r="G62" t="str">
            <v>C</v>
          </cell>
          <cell r="H62" t="str">
            <v>C</v>
          </cell>
          <cell r="J62" t="str">
            <v>SSE</v>
          </cell>
          <cell r="K62" t="str">
            <v>Recurrent</v>
          </cell>
          <cell r="M62">
            <v>10</v>
          </cell>
          <cell r="N62">
            <v>5</v>
          </cell>
          <cell r="O62">
            <v>8</v>
          </cell>
          <cell r="P62">
            <v>5</v>
          </cell>
          <cell r="Q62" t="str">
            <v>4           (one business case for these strategies)</v>
          </cell>
        </row>
        <row r="63">
          <cell r="B63">
            <v>41</v>
          </cell>
          <cell r="C63" t="str">
            <v>Instrument Transformers</v>
          </cell>
          <cell r="D63" t="str">
            <v>High DGA ITs - 66kV and below</v>
          </cell>
          <cell r="E63" t="str">
            <v>Replacement</v>
          </cell>
          <cell r="F63" t="str">
            <v>Assess and Replace as required</v>
          </cell>
          <cell r="G63" t="str">
            <v>C</v>
          </cell>
          <cell r="H63" t="str">
            <v>C</v>
          </cell>
          <cell r="I63">
            <v>1994</v>
          </cell>
          <cell r="J63" t="str">
            <v>Asset Managers</v>
          </cell>
          <cell r="K63" t="str">
            <v>Recurrent</v>
          </cell>
          <cell r="M63">
            <v>10</v>
          </cell>
          <cell r="N63">
            <v>5</v>
          </cell>
          <cell r="O63">
            <v>8</v>
          </cell>
          <cell r="P63">
            <v>5</v>
          </cell>
          <cell r="Q63" t="str">
            <v>5           (one business case for these strategies)</v>
          </cell>
        </row>
        <row r="64">
          <cell r="B64">
            <v>41</v>
          </cell>
          <cell r="C64" t="str">
            <v>Instrument Transformers</v>
          </cell>
          <cell r="D64" t="str">
            <v>High DGA ITs - 66kV and below</v>
          </cell>
          <cell r="E64" t="str">
            <v>Replacement</v>
          </cell>
          <cell r="F64" t="str">
            <v>Make budget provision for unidentified replacements based on historical replacement rates</v>
          </cell>
          <cell r="G64" t="str">
            <v>C</v>
          </cell>
          <cell r="H64" t="str">
            <v>C</v>
          </cell>
          <cell r="J64" t="str">
            <v>SSE</v>
          </cell>
          <cell r="K64" t="str">
            <v>Recurrent</v>
          </cell>
          <cell r="M64">
            <v>10</v>
          </cell>
          <cell r="N64">
            <v>5</v>
          </cell>
          <cell r="O64">
            <v>8</v>
          </cell>
          <cell r="P64">
            <v>5</v>
          </cell>
          <cell r="Q64" t="str">
            <v>6           (one business case for these strategies)</v>
          </cell>
        </row>
        <row r="65">
          <cell r="B65">
            <v>42</v>
          </cell>
          <cell r="C65" t="str">
            <v>Instrument Transformers</v>
          </cell>
          <cell r="D65" t="str">
            <v>Tyree Contract 2794 (with on-line monitoring)</v>
          </cell>
          <cell r="E65" t="str">
            <v>Other</v>
          </cell>
          <cell r="F65" t="str">
            <v>Assess effectiveness and reliability of OLM</v>
          </cell>
          <cell r="G65" t="str">
            <v>C</v>
          </cell>
          <cell r="H65" t="str">
            <v>I</v>
          </cell>
          <cell r="I65">
            <v>2000</v>
          </cell>
          <cell r="J65" t="str">
            <v>AM/Central, AM/Northern</v>
          </cell>
          <cell r="K65" t="str">
            <v>Recurrent</v>
          </cell>
          <cell r="M65">
            <v>8</v>
          </cell>
          <cell r="N65">
            <v>5</v>
          </cell>
          <cell r="O65">
            <v>8</v>
          </cell>
          <cell r="P65">
            <v>5</v>
          </cell>
          <cell r="Q65" t="str">
            <v>NB</v>
          </cell>
        </row>
        <row r="66">
          <cell r="B66">
            <v>42</v>
          </cell>
          <cell r="C66" t="str">
            <v>Instrument Transformers</v>
          </cell>
          <cell r="D66" t="str">
            <v>Tyree Contract 2794 (without on-line monitoring)</v>
          </cell>
          <cell r="E66" t="str">
            <v>Replacement</v>
          </cell>
          <cell r="F66" t="str">
            <v>Replace all of this type without on-line monitoring</v>
          </cell>
          <cell r="G66" t="str">
            <v>C</v>
          </cell>
          <cell r="H66" t="str">
            <v>R</v>
          </cell>
          <cell r="I66">
            <v>2000</v>
          </cell>
          <cell r="J66" t="str">
            <v>Asset Managers</v>
          </cell>
          <cell r="M66">
            <v>8</v>
          </cell>
          <cell r="N66">
            <v>5</v>
          </cell>
          <cell r="O66">
            <v>8</v>
          </cell>
          <cell r="P66">
            <v>5</v>
          </cell>
          <cell r="Q66" t="str">
            <v>NB</v>
          </cell>
        </row>
        <row r="67">
          <cell r="B67">
            <v>43</v>
          </cell>
          <cell r="C67" t="str">
            <v>Instrument Transformers</v>
          </cell>
          <cell r="D67" t="str">
            <v>Tyree Contract 3113 (without OLM)</v>
          </cell>
          <cell r="E67" t="str">
            <v>Other</v>
          </cell>
          <cell r="F67" t="str">
            <v>Carry out 6-monthly oil sampling</v>
          </cell>
          <cell r="G67" t="str">
            <v>C</v>
          </cell>
          <cell r="H67" t="str">
            <v>M</v>
          </cell>
          <cell r="I67">
            <v>2000</v>
          </cell>
          <cell r="J67" t="str">
            <v>Asset Managers</v>
          </cell>
          <cell r="K67" t="str">
            <v>Ongoing</v>
          </cell>
          <cell r="M67">
            <v>8</v>
          </cell>
          <cell r="N67">
            <v>5</v>
          </cell>
          <cell r="O67">
            <v>8</v>
          </cell>
          <cell r="P67">
            <v>5</v>
          </cell>
          <cell r="Q67" t="str">
            <v>NB</v>
          </cell>
        </row>
        <row r="68">
          <cell r="B68">
            <v>43</v>
          </cell>
          <cell r="C68" t="str">
            <v>Instrument Transformers</v>
          </cell>
          <cell r="D68" t="str">
            <v>Tyree Contract 3113 (without OLM)</v>
          </cell>
          <cell r="E68" t="str">
            <v>Replacement</v>
          </cell>
          <cell r="F68" t="str">
            <v>Replace</v>
          </cell>
          <cell r="G68" t="str">
            <v>C</v>
          </cell>
          <cell r="H68" t="str">
            <v>R</v>
          </cell>
          <cell r="I68">
            <v>2000</v>
          </cell>
          <cell r="J68" t="str">
            <v>Asset Managers</v>
          </cell>
          <cell r="K68">
            <v>38139</v>
          </cell>
          <cell r="M68">
            <v>8</v>
          </cell>
          <cell r="N68">
            <v>5</v>
          </cell>
          <cell r="O68">
            <v>8</v>
          </cell>
          <cell r="P68">
            <v>5</v>
          </cell>
          <cell r="Q68" t="str">
            <v>NB</v>
          </cell>
        </row>
        <row r="69">
          <cell r="B69">
            <v>43</v>
          </cell>
          <cell r="C69" t="str">
            <v>Instrument Transformers</v>
          </cell>
          <cell r="D69" t="str">
            <v>Tyree Contract 3113 (with OLM)</v>
          </cell>
          <cell r="E69" t="str">
            <v>Other</v>
          </cell>
          <cell r="F69" t="str">
            <v>Assess effectiveness and reliability of OLM</v>
          </cell>
          <cell r="G69" t="str">
            <v>C</v>
          </cell>
          <cell r="H69" t="str">
            <v>I</v>
          </cell>
          <cell r="I69">
            <v>2000</v>
          </cell>
          <cell r="J69" t="str">
            <v>AM/Central</v>
          </cell>
          <cell r="M69">
            <v>8</v>
          </cell>
          <cell r="N69">
            <v>5</v>
          </cell>
          <cell r="O69">
            <v>8</v>
          </cell>
          <cell r="P69">
            <v>5</v>
          </cell>
          <cell r="Q69" t="str">
            <v>NB</v>
          </cell>
        </row>
        <row r="70">
          <cell r="B70">
            <v>43</v>
          </cell>
          <cell r="C70" t="str">
            <v>Instrument Transformers</v>
          </cell>
          <cell r="D70" t="str">
            <v>Tyree Contract 3113 (with OLM)</v>
          </cell>
          <cell r="E70" t="str">
            <v>Other</v>
          </cell>
          <cell r="F70" t="str">
            <v>Annual DGA testing?</v>
          </cell>
          <cell r="G70" t="str">
            <v>C</v>
          </cell>
          <cell r="H70" t="str">
            <v>I</v>
          </cell>
          <cell r="I70">
            <v>2000</v>
          </cell>
          <cell r="J70" t="str">
            <v>AM/Central</v>
          </cell>
          <cell r="M70">
            <v>8</v>
          </cell>
          <cell r="N70">
            <v>5</v>
          </cell>
          <cell r="O70">
            <v>8</v>
          </cell>
          <cell r="P70">
            <v>5</v>
          </cell>
          <cell r="Q70" t="str">
            <v>NB</v>
          </cell>
        </row>
        <row r="71">
          <cell r="B71">
            <v>44</v>
          </cell>
          <cell r="C71" t="str">
            <v>Instrument Transformers</v>
          </cell>
          <cell r="D71" t="str">
            <v>Tyree Contract 2909 (without OLM)</v>
          </cell>
          <cell r="E71" t="str">
            <v>Other</v>
          </cell>
          <cell r="F71" t="str">
            <v>Assess effectiveness and reliability of OLM</v>
          </cell>
          <cell r="G71" t="str">
            <v>C</v>
          </cell>
          <cell r="M71">
            <v>8</v>
          </cell>
          <cell r="N71">
            <v>5</v>
          </cell>
          <cell r="O71">
            <v>8</v>
          </cell>
          <cell r="P71">
            <v>5</v>
          </cell>
          <cell r="Q71" t="str">
            <v>NB</v>
          </cell>
        </row>
        <row r="72">
          <cell r="B72">
            <v>44.1</v>
          </cell>
          <cell r="C72" t="str">
            <v>Instrument Transformers</v>
          </cell>
          <cell r="D72" t="str">
            <v>Tyree Contract 2909 (without OLM)</v>
          </cell>
          <cell r="E72" t="str">
            <v>Replacement</v>
          </cell>
          <cell r="F72" t="str">
            <v>Replace all of this type without on-line monitoring</v>
          </cell>
          <cell r="G72" t="str">
            <v>C</v>
          </cell>
          <cell r="H72" t="str">
            <v>R</v>
          </cell>
          <cell r="I72">
            <v>2001</v>
          </cell>
          <cell r="J72" t="str">
            <v>Asset Managers</v>
          </cell>
          <cell r="K72" t="str">
            <v>June, 2006</v>
          </cell>
          <cell r="M72">
            <v>8</v>
          </cell>
          <cell r="N72">
            <v>5</v>
          </cell>
          <cell r="O72">
            <v>8</v>
          </cell>
          <cell r="P72">
            <v>5</v>
          </cell>
          <cell r="Q72" t="str">
            <v>NB</v>
          </cell>
        </row>
        <row r="73">
          <cell r="B73">
            <v>45</v>
          </cell>
          <cell r="C73" t="str">
            <v>Instrument Transformers</v>
          </cell>
          <cell r="D73" t="str">
            <v>ASEA CUEA (X-mas Tree) CVT</v>
          </cell>
          <cell r="E73" t="str">
            <v>Replacement</v>
          </cell>
          <cell r="F73" t="str">
            <v>Replace all of this type</v>
          </cell>
          <cell r="G73" t="str">
            <v>C</v>
          </cell>
          <cell r="H73" t="str">
            <v>R</v>
          </cell>
          <cell r="I73">
            <v>1995</v>
          </cell>
          <cell r="J73" t="str">
            <v>Asset Managers</v>
          </cell>
          <cell r="K73">
            <v>38504</v>
          </cell>
          <cell r="M73">
            <v>8</v>
          </cell>
          <cell r="N73">
            <v>5</v>
          </cell>
          <cell r="O73">
            <v>8</v>
          </cell>
          <cell r="P73">
            <v>8</v>
          </cell>
          <cell r="Q73">
            <v>3</v>
          </cell>
        </row>
        <row r="74">
          <cell r="B74">
            <v>45</v>
          </cell>
          <cell r="C74" t="str">
            <v>Instrument Transformers</v>
          </cell>
          <cell r="D74" t="str">
            <v>Coupling Capacitors for X-mas Tress CVTs</v>
          </cell>
          <cell r="E74" t="str">
            <v>Replacement</v>
          </cell>
          <cell r="F74" t="str">
            <v>Replace all of this type</v>
          </cell>
          <cell r="G74" t="str">
            <v>C</v>
          </cell>
          <cell r="H74" t="str">
            <v>R</v>
          </cell>
          <cell r="I74">
            <v>1998</v>
          </cell>
          <cell r="J74" t="str">
            <v>Asset Managers</v>
          </cell>
          <cell r="K74" t="str">
            <v>June, 2005</v>
          </cell>
          <cell r="M74">
            <v>8</v>
          </cell>
          <cell r="N74">
            <v>5</v>
          </cell>
          <cell r="O74">
            <v>8</v>
          </cell>
          <cell r="P74">
            <v>8</v>
          </cell>
          <cell r="Q74">
            <v>3</v>
          </cell>
        </row>
        <row r="75">
          <cell r="B75">
            <v>46</v>
          </cell>
          <cell r="C75" t="str">
            <v>Instrument Transformers</v>
          </cell>
          <cell r="D75" t="str">
            <v>Under rated NUB CTs for in capacitor banks</v>
          </cell>
          <cell r="E75" t="str">
            <v>Replacement</v>
          </cell>
          <cell r="F75" t="str">
            <v>Replace with fully rated CT</v>
          </cell>
          <cell r="G75" t="str">
            <v>C</v>
          </cell>
          <cell r="H75" t="str">
            <v>R</v>
          </cell>
          <cell r="I75">
            <v>1995</v>
          </cell>
          <cell r="J75" t="str">
            <v>Asset Managers</v>
          </cell>
          <cell r="K75">
            <v>38504</v>
          </cell>
          <cell r="L75" t="str">
            <v>Not defined</v>
          </cell>
          <cell r="M75">
            <v>8</v>
          </cell>
          <cell r="N75">
            <v>2</v>
          </cell>
          <cell r="O75">
            <v>8</v>
          </cell>
          <cell r="P75">
            <v>0</v>
          </cell>
          <cell r="Q75">
            <v>3</v>
          </cell>
        </row>
        <row r="76">
          <cell r="B76">
            <v>47</v>
          </cell>
          <cell r="C76" t="str">
            <v>Other Equipment</v>
          </cell>
          <cell r="D76" t="str">
            <v>Provide alternate auxiliary supply to Avon SS</v>
          </cell>
          <cell r="E76" t="str">
            <v>Replacement</v>
          </cell>
          <cell r="F76" t="str">
            <v>Install power rated MVTs at Avon to Provide auxiliary supply</v>
          </cell>
          <cell r="G76" t="str">
            <v>C</v>
          </cell>
          <cell r="H76" t="str">
            <v>R</v>
          </cell>
          <cell r="I76">
            <v>2003</v>
          </cell>
          <cell r="J76" t="str">
            <v>AM/Central</v>
          </cell>
          <cell r="K76">
            <v>38504</v>
          </cell>
          <cell r="M76">
            <v>0</v>
          </cell>
          <cell r="N76">
            <v>0</v>
          </cell>
          <cell r="O76">
            <v>10</v>
          </cell>
          <cell r="P76">
            <v>8</v>
          </cell>
          <cell r="Q76" t="str">
            <v>CD</v>
          </cell>
        </row>
        <row r="77">
          <cell r="B77">
            <v>48</v>
          </cell>
          <cell r="C77" t="str">
            <v>Ancillary Systems</v>
          </cell>
          <cell r="D77" t="str">
            <v xml:space="preserve">VT Secondary Boxes </v>
          </cell>
          <cell r="E77" t="str">
            <v>Replacement</v>
          </cell>
          <cell r="F77" t="str">
            <v>Replace De-ion CBs</v>
          </cell>
          <cell r="G77" t="str">
            <v>M</v>
          </cell>
          <cell r="H77" t="str">
            <v>R</v>
          </cell>
          <cell r="I77">
            <v>2004</v>
          </cell>
          <cell r="J77" t="str">
            <v>Asset Managers</v>
          </cell>
          <cell r="K77">
            <v>38504</v>
          </cell>
          <cell r="M77">
            <v>0</v>
          </cell>
          <cell r="N77">
            <v>0</v>
          </cell>
          <cell r="O77">
            <v>5</v>
          </cell>
          <cell r="P77">
            <v>8</v>
          </cell>
          <cell r="Q77">
            <v>3</v>
          </cell>
        </row>
        <row r="78">
          <cell r="B78">
            <v>49</v>
          </cell>
          <cell r="C78" t="str">
            <v>Instrument Transformers</v>
          </cell>
          <cell r="D78" t="str">
            <v>Non-Standard CTs</v>
          </cell>
          <cell r="E78" t="str">
            <v>Replacement</v>
          </cell>
          <cell r="F78" t="str">
            <v>Where non-standard CTs are in service, replace if there is no reasonable contingency available</v>
          </cell>
          <cell r="G78" t="str">
            <v>C</v>
          </cell>
          <cell r="H78" t="str">
            <v>R</v>
          </cell>
          <cell r="I78">
            <v>1994</v>
          </cell>
          <cell r="J78" t="str">
            <v>Asset Managers</v>
          </cell>
          <cell r="K78">
            <v>38869</v>
          </cell>
          <cell r="L78" t="str">
            <v>Not defined, split</v>
          </cell>
          <cell r="M78">
            <v>0</v>
          </cell>
          <cell r="N78">
            <v>0</v>
          </cell>
          <cell r="O78">
            <v>8</v>
          </cell>
          <cell r="P78">
            <v>5</v>
          </cell>
          <cell r="Q78">
            <v>3</v>
          </cell>
        </row>
        <row r="79">
          <cell r="B79">
            <v>50</v>
          </cell>
          <cell r="C79" t="str">
            <v>DC Systems</v>
          </cell>
          <cell r="D79" t="str">
            <v>Substation Batteries - 50V</v>
          </cell>
          <cell r="E79" t="str">
            <v>Replacement</v>
          </cell>
          <cell r="F79" t="str">
            <v>Monitor and replace as required</v>
          </cell>
          <cell r="G79" t="str">
            <v>C</v>
          </cell>
          <cell r="H79" t="str">
            <v>C</v>
          </cell>
          <cell r="I79">
            <v>1994</v>
          </cell>
          <cell r="J79" t="str">
            <v>Asset Managers</v>
          </cell>
          <cell r="K79" t="str">
            <v>Recurrent</v>
          </cell>
          <cell r="M79">
            <v>0</v>
          </cell>
          <cell r="N79">
            <v>0</v>
          </cell>
          <cell r="O79">
            <v>10</v>
          </cell>
          <cell r="P79">
            <v>2</v>
          </cell>
          <cell r="Q79" t="str">
            <v>2 (one business case for these strategies</v>
          </cell>
        </row>
        <row r="80">
          <cell r="B80">
            <v>51</v>
          </cell>
          <cell r="C80" t="str">
            <v>DC Systems</v>
          </cell>
          <cell r="D80" t="str">
            <v>Substation Batteries - 110V</v>
          </cell>
          <cell r="E80" t="str">
            <v>Replacement</v>
          </cell>
          <cell r="F80" t="str">
            <v>Monitor and replace as required</v>
          </cell>
          <cell r="G80" t="str">
            <v>C</v>
          </cell>
          <cell r="H80" t="str">
            <v>C</v>
          </cell>
          <cell r="I80">
            <v>1994</v>
          </cell>
          <cell r="J80" t="str">
            <v>Asset Managers</v>
          </cell>
          <cell r="K80" t="str">
            <v>Recurrent</v>
          </cell>
          <cell r="M80">
            <v>0</v>
          </cell>
          <cell r="N80">
            <v>0</v>
          </cell>
          <cell r="O80">
            <v>8</v>
          </cell>
          <cell r="P80">
            <v>2</v>
          </cell>
        </row>
        <row r="81">
          <cell r="B81">
            <v>52</v>
          </cell>
          <cell r="C81" t="str">
            <v>DC Systems</v>
          </cell>
          <cell r="D81" t="str">
            <v>Substation Batteries - 240V</v>
          </cell>
          <cell r="E81" t="str">
            <v>Replacement</v>
          </cell>
          <cell r="F81" t="str">
            <v>Monitor and replace as required</v>
          </cell>
          <cell r="G81" t="str">
            <v>C</v>
          </cell>
          <cell r="H81" t="str">
            <v>C</v>
          </cell>
          <cell r="J81" t="str">
            <v>Asset Managers</v>
          </cell>
          <cell r="K81" t="str">
            <v>Recurrent</v>
          </cell>
          <cell r="M81">
            <v>0</v>
          </cell>
          <cell r="N81">
            <v>0</v>
          </cell>
          <cell r="O81">
            <v>8</v>
          </cell>
          <cell r="P81">
            <v>2</v>
          </cell>
        </row>
        <row r="82">
          <cell r="B82">
            <v>53</v>
          </cell>
          <cell r="C82" t="str">
            <v>DC Systems</v>
          </cell>
          <cell r="D82" t="str">
            <v>Substation Battery chargers - 50V</v>
          </cell>
          <cell r="E82" t="str">
            <v>Replacement</v>
          </cell>
          <cell r="F82" t="str">
            <v>Monitor and replace as required</v>
          </cell>
          <cell r="G82" t="str">
            <v>C</v>
          </cell>
          <cell r="H82" t="str">
            <v>C</v>
          </cell>
          <cell r="I82">
            <v>1998</v>
          </cell>
          <cell r="J82" t="str">
            <v>Asset Managers</v>
          </cell>
          <cell r="K82" t="str">
            <v>Recurrent</v>
          </cell>
          <cell r="M82">
            <v>0</v>
          </cell>
          <cell r="N82">
            <v>0</v>
          </cell>
          <cell r="O82">
            <v>8</v>
          </cell>
          <cell r="P82">
            <v>2</v>
          </cell>
          <cell r="Q82" t="str">
            <v>3 (one business case for these strategies</v>
          </cell>
        </row>
        <row r="83">
          <cell r="B83">
            <v>54</v>
          </cell>
          <cell r="C83" t="str">
            <v>DC Systems</v>
          </cell>
          <cell r="D83" t="str">
            <v>Substation Battery chargers - 110V</v>
          </cell>
          <cell r="E83" t="str">
            <v>Replacement</v>
          </cell>
          <cell r="F83" t="str">
            <v>Monitor and replace as required</v>
          </cell>
          <cell r="G83" t="str">
            <v>C</v>
          </cell>
          <cell r="H83" t="str">
            <v>C</v>
          </cell>
          <cell r="I83">
            <v>1998</v>
          </cell>
          <cell r="J83" t="str">
            <v>Asset Managers</v>
          </cell>
          <cell r="K83" t="str">
            <v>Recurrent</v>
          </cell>
          <cell r="M83">
            <v>0</v>
          </cell>
          <cell r="N83">
            <v>0</v>
          </cell>
          <cell r="O83">
            <v>8</v>
          </cell>
          <cell r="P83">
            <v>2</v>
          </cell>
        </row>
        <row r="84">
          <cell r="B84">
            <v>55</v>
          </cell>
          <cell r="C84" t="str">
            <v>DC Systems</v>
          </cell>
          <cell r="D84" t="str">
            <v>Substation Battery chargers - 240V</v>
          </cell>
          <cell r="E84" t="str">
            <v>Replacement</v>
          </cell>
          <cell r="F84" t="str">
            <v>Monitor and replace as required</v>
          </cell>
          <cell r="G84" t="str">
            <v>C</v>
          </cell>
          <cell r="H84" t="str">
            <v>C</v>
          </cell>
          <cell r="J84" t="str">
            <v>Asset Managers</v>
          </cell>
          <cell r="K84" t="str">
            <v>Recurrent</v>
          </cell>
          <cell r="M84">
            <v>0</v>
          </cell>
          <cell r="N84">
            <v>0</v>
          </cell>
          <cell r="O84">
            <v>8</v>
          </cell>
          <cell r="P84">
            <v>2</v>
          </cell>
        </row>
        <row r="85">
          <cell r="B85">
            <v>56</v>
          </cell>
          <cell r="C85" t="str">
            <v>Disconnectors and Earth Switches</v>
          </cell>
          <cell r="D85" t="str">
            <v>220kV and above</v>
          </cell>
          <cell r="E85" t="str">
            <v>Replacement</v>
          </cell>
          <cell r="F85" t="str">
            <v>Monitor and replace as required</v>
          </cell>
          <cell r="G85" t="str">
            <v>C</v>
          </cell>
          <cell r="H85" t="str">
            <v>C</v>
          </cell>
          <cell r="I85">
            <v>1997</v>
          </cell>
          <cell r="J85" t="str">
            <v>Asset Managers</v>
          </cell>
          <cell r="K85" t="str">
            <v>Recurrent</v>
          </cell>
          <cell r="M85">
            <v>5</v>
          </cell>
          <cell r="N85">
            <v>0</v>
          </cell>
          <cell r="O85">
            <v>10</v>
          </cell>
          <cell r="P85">
            <v>5</v>
          </cell>
          <cell r="Q85" t="str">
            <v>2i</v>
          </cell>
        </row>
        <row r="86">
          <cell r="B86">
            <v>57</v>
          </cell>
          <cell r="C86" t="str">
            <v>Disconnectors and Earth Switches</v>
          </cell>
          <cell r="D86" t="str">
            <v>132kV</v>
          </cell>
          <cell r="E86" t="str">
            <v>Replacement</v>
          </cell>
          <cell r="F86" t="str">
            <v>Monitor and replace as required</v>
          </cell>
          <cell r="G86" t="str">
            <v>C</v>
          </cell>
          <cell r="H86" t="str">
            <v>C</v>
          </cell>
          <cell r="I86">
            <v>1997</v>
          </cell>
          <cell r="J86" t="str">
            <v>Asset Managers</v>
          </cell>
          <cell r="K86" t="str">
            <v>Recurrent</v>
          </cell>
          <cell r="M86">
            <v>5</v>
          </cell>
          <cell r="N86">
            <v>0</v>
          </cell>
          <cell r="O86">
            <v>10</v>
          </cell>
          <cell r="P86">
            <v>5</v>
          </cell>
          <cell r="Q86" t="str">
            <v>3i</v>
          </cell>
        </row>
        <row r="87">
          <cell r="B87">
            <v>58</v>
          </cell>
          <cell r="C87" t="str">
            <v>Disconnectors and Earth Switches</v>
          </cell>
          <cell r="D87" t="str">
            <v>66kV and below</v>
          </cell>
          <cell r="E87" t="str">
            <v>Replacement</v>
          </cell>
          <cell r="F87" t="str">
            <v>Monitor and replace as required</v>
          </cell>
          <cell r="G87" t="str">
            <v>C</v>
          </cell>
          <cell r="H87" t="str">
            <v>C</v>
          </cell>
          <cell r="I87">
            <v>1997</v>
          </cell>
          <cell r="J87" t="str">
            <v>Asset Managers</v>
          </cell>
          <cell r="K87" t="str">
            <v>Recurrent</v>
          </cell>
          <cell r="M87">
            <v>5</v>
          </cell>
          <cell r="N87">
            <v>0</v>
          </cell>
          <cell r="O87">
            <v>10</v>
          </cell>
          <cell r="P87">
            <v>5</v>
          </cell>
          <cell r="Q87" t="str">
            <v>3i</v>
          </cell>
        </row>
        <row r="88">
          <cell r="B88">
            <v>59</v>
          </cell>
          <cell r="C88" t="str">
            <v>GIS</v>
          </cell>
          <cell r="D88" t="str">
            <v>Beaconsfield</v>
          </cell>
          <cell r="E88" t="str">
            <v>Other</v>
          </cell>
          <cell r="F88" t="str">
            <v>Review options beyond 2006</v>
          </cell>
          <cell r="G88" t="str">
            <v>O</v>
          </cell>
          <cell r="H88" t="str">
            <v>I</v>
          </cell>
          <cell r="I88">
            <v>2003</v>
          </cell>
          <cell r="J88" t="str">
            <v>M/AP</v>
          </cell>
          <cell r="K88">
            <v>38687</v>
          </cell>
          <cell r="M88">
            <v>0</v>
          </cell>
          <cell r="N88">
            <v>0</v>
          </cell>
          <cell r="O88">
            <v>8</v>
          </cell>
          <cell r="P88">
            <v>10</v>
          </cell>
          <cell r="Q88">
            <v>3</v>
          </cell>
        </row>
        <row r="89">
          <cell r="B89">
            <v>60</v>
          </cell>
          <cell r="C89" t="str">
            <v>GIS</v>
          </cell>
          <cell r="D89" t="str">
            <v>Beaconsfield</v>
          </cell>
          <cell r="E89" t="str">
            <v>Replacement</v>
          </cell>
          <cell r="F89" t="str">
            <v>Install conventional CB on No.1 Reactor</v>
          </cell>
          <cell r="G89" t="str">
            <v>C</v>
          </cell>
          <cell r="H89" t="str">
            <v>R</v>
          </cell>
          <cell r="I89">
            <v>2004</v>
          </cell>
          <cell r="J89" t="str">
            <v>AM/Central</v>
          </cell>
          <cell r="K89">
            <v>38504</v>
          </cell>
          <cell r="M89">
            <v>0</v>
          </cell>
          <cell r="N89">
            <v>2</v>
          </cell>
          <cell r="O89">
            <v>10</v>
          </cell>
          <cell r="P89">
            <v>10</v>
          </cell>
          <cell r="Q89">
            <v>3</v>
          </cell>
        </row>
        <row r="90">
          <cell r="B90">
            <v>61</v>
          </cell>
          <cell r="C90" t="str">
            <v>Environment</v>
          </cell>
          <cell r="D90" t="str">
            <v>PCB Disposal</v>
          </cell>
          <cell r="E90" t="str">
            <v>Replacement</v>
          </cell>
          <cell r="F90" t="str">
            <v>Remove all scheduled PCB contaminated from in-service equipment</v>
          </cell>
          <cell r="G90" t="str">
            <v>C</v>
          </cell>
          <cell r="H90" t="str">
            <v>R</v>
          </cell>
          <cell r="I90">
            <v>2003</v>
          </cell>
          <cell r="J90" t="str">
            <v>Asset Managers</v>
          </cell>
          <cell r="K90">
            <v>40179</v>
          </cell>
          <cell r="M90">
            <v>2</v>
          </cell>
          <cell r="N90">
            <v>10</v>
          </cell>
          <cell r="O90">
            <v>0</v>
          </cell>
          <cell r="P90">
            <v>8</v>
          </cell>
          <cell r="Q90">
            <v>2</v>
          </cell>
        </row>
        <row r="91">
          <cell r="B91">
            <v>62</v>
          </cell>
          <cell r="C91" t="str">
            <v>Surge Diverters</v>
          </cell>
          <cell r="D91" t="str">
            <v>Gapped Type (pre 1965) - 220kV and above</v>
          </cell>
          <cell r="E91" t="str">
            <v>Replacement</v>
          </cell>
          <cell r="F91" t="str">
            <v>Replace</v>
          </cell>
          <cell r="G91" t="str">
            <v>M</v>
          </cell>
          <cell r="H91" t="str">
            <v>R</v>
          </cell>
          <cell r="I91">
            <v>2000</v>
          </cell>
          <cell r="J91" t="str">
            <v>Asset Managers</v>
          </cell>
          <cell r="K91" t="str">
            <v>June, 2005</v>
          </cell>
          <cell r="M91">
            <v>8</v>
          </cell>
          <cell r="N91">
            <v>0</v>
          </cell>
          <cell r="O91">
            <v>8</v>
          </cell>
          <cell r="P91">
            <v>0</v>
          </cell>
          <cell r="Q91" t="str">
            <v>2 (one business case for these strategies)</v>
          </cell>
        </row>
        <row r="92">
          <cell r="B92">
            <v>63</v>
          </cell>
          <cell r="C92" t="str">
            <v>Surge Diverters</v>
          </cell>
          <cell r="D92" t="str">
            <v>Gapped Type (pre 1965) - 132kV</v>
          </cell>
          <cell r="E92" t="str">
            <v>Replacement</v>
          </cell>
          <cell r="F92" t="str">
            <v>Replace</v>
          </cell>
          <cell r="G92" t="str">
            <v>M</v>
          </cell>
          <cell r="H92" t="str">
            <v>R</v>
          </cell>
          <cell r="I92">
            <v>2000</v>
          </cell>
          <cell r="J92" t="str">
            <v>Asset Managers</v>
          </cell>
          <cell r="K92" t="str">
            <v>June, 2005</v>
          </cell>
          <cell r="M92">
            <v>8</v>
          </cell>
          <cell r="N92">
            <v>0</v>
          </cell>
          <cell r="O92">
            <v>8</v>
          </cell>
          <cell r="P92">
            <v>0</v>
          </cell>
        </row>
        <row r="93">
          <cell r="B93">
            <v>64</v>
          </cell>
          <cell r="C93" t="str">
            <v>Surge Diverters</v>
          </cell>
          <cell r="D93" t="str">
            <v>Gapped Type (pre 1965) - 66kV</v>
          </cell>
          <cell r="E93" t="str">
            <v>Replacement</v>
          </cell>
          <cell r="F93" t="str">
            <v>Replace</v>
          </cell>
          <cell r="G93" t="str">
            <v>M</v>
          </cell>
          <cell r="H93" t="str">
            <v>R</v>
          </cell>
          <cell r="I93">
            <v>2000</v>
          </cell>
          <cell r="J93" t="str">
            <v>Asset Managers</v>
          </cell>
          <cell r="K93" t="str">
            <v>June, 2005</v>
          </cell>
          <cell r="M93">
            <v>8</v>
          </cell>
          <cell r="N93">
            <v>0</v>
          </cell>
          <cell r="O93">
            <v>8</v>
          </cell>
          <cell r="P93">
            <v>0</v>
          </cell>
        </row>
        <row r="94">
          <cell r="B94">
            <v>65</v>
          </cell>
          <cell r="C94" t="str">
            <v>Surge Diverters</v>
          </cell>
          <cell r="D94" t="str">
            <v>Gapped Type (post 1965) - 220kV and above</v>
          </cell>
          <cell r="E94" t="str">
            <v>Replacement</v>
          </cell>
          <cell r="F94" t="str">
            <v>Replace</v>
          </cell>
          <cell r="G94" t="str">
            <v>M</v>
          </cell>
          <cell r="H94" t="str">
            <v>R</v>
          </cell>
          <cell r="I94">
            <v>2002</v>
          </cell>
          <cell r="J94" t="str">
            <v>Asset Managers</v>
          </cell>
          <cell r="K94">
            <v>40330</v>
          </cell>
          <cell r="M94">
            <v>8</v>
          </cell>
          <cell r="N94">
            <v>0</v>
          </cell>
          <cell r="O94">
            <v>8</v>
          </cell>
          <cell r="P94">
            <v>0</v>
          </cell>
        </row>
        <row r="95">
          <cell r="B95">
            <v>66</v>
          </cell>
          <cell r="C95" t="str">
            <v>Surge Diverters</v>
          </cell>
          <cell r="D95" t="str">
            <v>Gapped Type (post 1965) - 132kV</v>
          </cell>
          <cell r="E95" t="str">
            <v>Replacement</v>
          </cell>
          <cell r="F95" t="str">
            <v>Replace</v>
          </cell>
          <cell r="G95" t="str">
            <v>M</v>
          </cell>
          <cell r="H95" t="str">
            <v>R</v>
          </cell>
          <cell r="I95">
            <v>2002</v>
          </cell>
          <cell r="J95" t="str">
            <v>Asset Managers</v>
          </cell>
          <cell r="K95">
            <v>40330</v>
          </cell>
          <cell r="M95">
            <v>8</v>
          </cell>
          <cell r="N95">
            <v>0</v>
          </cell>
          <cell r="O95">
            <v>8</v>
          </cell>
          <cell r="P95">
            <v>0</v>
          </cell>
        </row>
        <row r="96">
          <cell r="B96">
            <v>67</v>
          </cell>
          <cell r="C96" t="str">
            <v>Surge Diverters</v>
          </cell>
          <cell r="D96" t="str">
            <v>Gapped Type (post 1965) - 66kV and below</v>
          </cell>
          <cell r="E96" t="str">
            <v>Replacement</v>
          </cell>
          <cell r="F96" t="str">
            <v>Replace</v>
          </cell>
          <cell r="G96" t="str">
            <v>M</v>
          </cell>
          <cell r="H96" t="str">
            <v>R</v>
          </cell>
          <cell r="I96">
            <v>2002</v>
          </cell>
          <cell r="J96" t="str">
            <v>Asset Managers</v>
          </cell>
          <cell r="K96">
            <v>40330</v>
          </cell>
          <cell r="M96">
            <v>8</v>
          </cell>
          <cell r="N96">
            <v>0</v>
          </cell>
          <cell r="O96">
            <v>8</v>
          </cell>
          <cell r="P96">
            <v>0</v>
          </cell>
        </row>
        <row r="97">
          <cell r="B97">
            <v>68</v>
          </cell>
          <cell r="C97" t="str">
            <v>Reactive Plant</v>
          </cell>
          <cell r="D97" t="str">
            <v>Capacitor</v>
          </cell>
          <cell r="E97" t="str">
            <v>Replacement</v>
          </cell>
          <cell r="F97" t="str">
            <v>Monitor and replace as required</v>
          </cell>
          <cell r="G97" t="str">
            <v>C</v>
          </cell>
          <cell r="H97" t="str">
            <v>C</v>
          </cell>
          <cell r="I97">
            <v>2000</v>
          </cell>
          <cell r="J97" t="str">
            <v>Asset Managers</v>
          </cell>
          <cell r="K97" t="str">
            <v>Recurrent</v>
          </cell>
          <cell r="M97">
            <v>2</v>
          </cell>
          <cell r="N97">
            <v>2</v>
          </cell>
          <cell r="O97">
            <v>8</v>
          </cell>
          <cell r="P97">
            <v>10</v>
          </cell>
          <cell r="Q97" t="str">
            <v>3i</v>
          </cell>
        </row>
        <row r="98">
          <cell r="B98">
            <v>69</v>
          </cell>
          <cell r="C98" t="str">
            <v>Buildings</v>
          </cell>
          <cell r="D98" t="str">
            <v>Pre- 1975 Buildings</v>
          </cell>
          <cell r="E98" t="str">
            <v>Other</v>
          </cell>
          <cell r="F98" t="str">
            <v>Formal building inspection to be carried out since 1990</v>
          </cell>
          <cell r="G98" t="str">
            <v>O</v>
          </cell>
          <cell r="H98" t="str">
            <v>I</v>
          </cell>
          <cell r="I98">
            <v>1998</v>
          </cell>
          <cell r="J98" t="str">
            <v>Asset Managers</v>
          </cell>
          <cell r="K98">
            <v>38322</v>
          </cell>
          <cell r="Q98" t="str">
            <v>NB</v>
          </cell>
        </row>
        <row r="99">
          <cell r="B99">
            <v>69</v>
          </cell>
          <cell r="C99" t="str">
            <v>Buildings</v>
          </cell>
          <cell r="D99" t="str">
            <v>Building Defects</v>
          </cell>
          <cell r="E99" t="str">
            <v>Other</v>
          </cell>
          <cell r="F99" t="str">
            <v>Regional Business plans to make provision for maintenance</v>
          </cell>
          <cell r="G99" t="str">
            <v>M</v>
          </cell>
          <cell r="H99" t="str">
            <v>c</v>
          </cell>
          <cell r="I99">
            <v>1998</v>
          </cell>
          <cell r="J99" t="str">
            <v>Asset Managers</v>
          </cell>
          <cell r="K99" t="str">
            <v>Recurrent</v>
          </cell>
          <cell r="M99">
            <v>5</v>
          </cell>
          <cell r="N99">
            <v>2</v>
          </cell>
          <cell r="O99">
            <v>0</v>
          </cell>
          <cell r="P99">
            <v>2</v>
          </cell>
          <cell r="Q99" t="str">
            <v>3i</v>
          </cell>
        </row>
        <row r="100">
          <cell r="B100">
            <v>70</v>
          </cell>
          <cell r="C100" t="str">
            <v>Buildings</v>
          </cell>
          <cell r="D100" t="str">
            <v>Energy Efficiency (220kV sites and above)</v>
          </cell>
          <cell r="E100" t="str">
            <v>Other</v>
          </cell>
          <cell r="F100" t="str">
            <v>Carry out energy audit and implement approved recommendations</v>
          </cell>
          <cell r="G100" t="str">
            <v>O</v>
          </cell>
          <cell r="H100" t="str">
            <v>I,A</v>
          </cell>
          <cell r="I100">
            <v>2003</v>
          </cell>
          <cell r="J100" t="str">
            <v>Asset Managers</v>
          </cell>
          <cell r="K100" t="str">
            <v>December, 2003, June 2004</v>
          </cell>
          <cell r="L100" t="str">
            <v>Split</v>
          </cell>
          <cell r="Q100" t="str">
            <v>NB</v>
          </cell>
        </row>
        <row r="101">
          <cell r="B101">
            <v>70</v>
          </cell>
          <cell r="C101" t="str">
            <v>Buildings</v>
          </cell>
          <cell r="D101" t="str">
            <v>Energy Efficiency (sites 132kV and below)</v>
          </cell>
          <cell r="E101" t="str">
            <v>Other</v>
          </cell>
          <cell r="F101" t="str">
            <v>Carry out energy audit and implement approved recommendations</v>
          </cell>
          <cell r="G101" t="str">
            <v>O</v>
          </cell>
          <cell r="H101" t="str">
            <v>I,A</v>
          </cell>
          <cell r="I101">
            <v>2003</v>
          </cell>
          <cell r="J101" t="str">
            <v>Asset Managers</v>
          </cell>
          <cell r="K101" t="str">
            <v>June, 2004, December 2004</v>
          </cell>
          <cell r="L101" t="str">
            <v>Split</v>
          </cell>
          <cell r="M101" t="str">
            <v>Assess indivually</v>
          </cell>
          <cell r="Q101" t="str">
            <v>3i</v>
          </cell>
        </row>
        <row r="102">
          <cell r="B102">
            <v>71</v>
          </cell>
          <cell r="C102" t="str">
            <v>Fire</v>
          </cell>
          <cell r="D102" t="str">
            <v>Fire Detection and Protection Systems</v>
          </cell>
          <cell r="E102" t="str">
            <v>Other</v>
          </cell>
          <cell r="F102" t="str">
            <v>Regional Business plans to make provision for any installation or replacement to fire detection and protection systems in accordance with the Fire Protection Policies and procedures manual</v>
          </cell>
          <cell r="G102" t="str">
            <v>M</v>
          </cell>
          <cell r="H102" t="str">
            <v>C</v>
          </cell>
          <cell r="I102">
            <v>1998</v>
          </cell>
          <cell r="J102" t="str">
            <v>Asset Managers</v>
          </cell>
          <cell r="K102" t="str">
            <v>Recurrent</v>
          </cell>
          <cell r="M102" t="str">
            <v>Assess indivually</v>
          </cell>
          <cell r="Q102" t="str">
            <v>3i</v>
          </cell>
        </row>
        <row r="103">
          <cell r="B103">
            <v>72</v>
          </cell>
          <cell r="C103" t="str">
            <v>Fire</v>
          </cell>
          <cell r="D103" t="str">
            <v>Automatic Fire Protection Schemes for Power transformers</v>
          </cell>
          <cell r="E103" t="str">
            <v>Other</v>
          </cell>
          <cell r="F103" t="str">
            <v>Regional Business plans to make provision for any installation or replacement to fire detection and protection systems in accordance with the Fire Protection Policies and procedures manual</v>
          </cell>
          <cell r="G103" t="str">
            <v>M</v>
          </cell>
          <cell r="H103" t="str">
            <v>C</v>
          </cell>
          <cell r="I103">
            <v>1998</v>
          </cell>
          <cell r="J103" t="str">
            <v>Asset Managers</v>
          </cell>
          <cell r="K103">
            <v>38504</v>
          </cell>
          <cell r="M103" t="str">
            <v>Assess indivually</v>
          </cell>
          <cell r="Q103" t="str">
            <v>3i</v>
          </cell>
        </row>
        <row r="104">
          <cell r="B104">
            <v>72</v>
          </cell>
          <cell r="C104" t="str">
            <v>Fire</v>
          </cell>
          <cell r="D104" t="str">
            <v>Automatic Fire Protection Schemes for Power transformers</v>
          </cell>
          <cell r="E104" t="str">
            <v>Other</v>
          </cell>
          <cell r="F104" t="str">
            <v>Decommission deluge systems not required as and when maintenance costs become significant.</v>
          </cell>
          <cell r="G104" t="str">
            <v>O</v>
          </cell>
          <cell r="H104" t="str">
            <v>C</v>
          </cell>
          <cell r="I104">
            <v>1998</v>
          </cell>
          <cell r="J104" t="str">
            <v>Asset Managers</v>
          </cell>
          <cell r="K104">
            <v>38504</v>
          </cell>
          <cell r="M104">
            <v>0</v>
          </cell>
          <cell r="N104">
            <v>0</v>
          </cell>
          <cell r="O104">
            <v>0</v>
          </cell>
          <cell r="P104">
            <v>10</v>
          </cell>
          <cell r="Q104">
            <v>3</v>
          </cell>
        </row>
        <row r="105">
          <cell r="B105">
            <v>73</v>
          </cell>
          <cell r="C105" t="str">
            <v>Other Equipment</v>
          </cell>
          <cell r="D105" t="str">
            <v>General</v>
          </cell>
          <cell r="E105" t="str">
            <v>Other</v>
          </cell>
          <cell r="F105" t="str">
            <v>Monitor and replace as required</v>
          </cell>
          <cell r="G105" t="str">
            <v>M</v>
          </cell>
          <cell r="H105" t="str">
            <v>C</v>
          </cell>
          <cell r="I105">
            <v>1998</v>
          </cell>
          <cell r="J105" t="str">
            <v>Asset Managers</v>
          </cell>
          <cell r="K105" t="str">
            <v>recurrent</v>
          </cell>
          <cell r="M105" t="str">
            <v>Assess indivually</v>
          </cell>
          <cell r="Q105">
            <v>3</v>
          </cell>
        </row>
        <row r="106">
          <cell r="B106">
            <v>74</v>
          </cell>
          <cell r="C106" t="str">
            <v>Environment</v>
          </cell>
          <cell r="D106" t="str">
            <v>Transformer Bunds</v>
          </cell>
          <cell r="E106" t="str">
            <v>Other</v>
          </cell>
          <cell r="F106" t="str">
            <v>Inspect and reseal all bunds where sealing is not satisfactory</v>
          </cell>
          <cell r="G106" t="str">
            <v>M</v>
          </cell>
          <cell r="H106" t="str">
            <v>C</v>
          </cell>
          <cell r="I106">
            <v>2004</v>
          </cell>
          <cell r="J106" t="str">
            <v>Asset Managers</v>
          </cell>
          <cell r="K106">
            <v>38869</v>
          </cell>
          <cell r="M106">
            <v>0</v>
          </cell>
          <cell r="N106">
            <v>10</v>
          </cell>
          <cell r="O106">
            <v>0</v>
          </cell>
          <cell r="P106">
            <v>10</v>
          </cell>
          <cell r="Q106">
            <v>3</v>
          </cell>
        </row>
        <row r="107">
          <cell r="B107">
            <v>75</v>
          </cell>
          <cell r="C107" t="str">
            <v>Circuit Breakers</v>
          </cell>
          <cell r="D107" t="str">
            <v>POW Circuit Breakers</v>
          </cell>
          <cell r="E107" t="str">
            <v>Replacement</v>
          </cell>
          <cell r="F107" t="str">
            <v>Install Point on Wave CBs</v>
          </cell>
          <cell r="G107" t="str">
            <v>C</v>
          </cell>
          <cell r="H107" t="str">
            <v>A</v>
          </cell>
          <cell r="I107">
            <v>1998</v>
          </cell>
          <cell r="J107" t="str">
            <v>Asset Managers</v>
          </cell>
          <cell r="K107" t="str">
            <v>June , 2005</v>
          </cell>
          <cell r="M107">
            <v>0</v>
          </cell>
          <cell r="N107">
            <v>0</v>
          </cell>
          <cell r="O107">
            <v>8</v>
          </cell>
          <cell r="P107">
            <v>10</v>
          </cell>
          <cell r="Q107">
            <v>2</v>
          </cell>
        </row>
        <row r="108">
          <cell r="B108">
            <v>76</v>
          </cell>
          <cell r="C108" t="str">
            <v>Reactive Plant</v>
          </cell>
          <cell r="D108" t="str">
            <v>Sydney South Syn Cons</v>
          </cell>
          <cell r="E108" t="str">
            <v>Other</v>
          </cell>
          <cell r="F108" t="str">
            <v>Retire on commissioning of Sydney South SVC</v>
          </cell>
          <cell r="G108" t="str">
            <v>O</v>
          </cell>
          <cell r="H108" t="str">
            <v>C</v>
          </cell>
          <cell r="I108">
            <v>1998</v>
          </cell>
          <cell r="J108" t="str">
            <v>Asset Managers</v>
          </cell>
          <cell r="K108" t="str">
            <v>within 12 months of SYW SVC</v>
          </cell>
          <cell r="M108">
            <v>5</v>
          </cell>
          <cell r="N108">
            <v>2</v>
          </cell>
          <cell r="O108">
            <v>10</v>
          </cell>
          <cell r="P108">
            <v>10</v>
          </cell>
          <cell r="Q108">
            <v>3</v>
          </cell>
        </row>
        <row r="109">
          <cell r="B109">
            <v>77</v>
          </cell>
          <cell r="C109" t="str">
            <v>Shunt Capacitor Banks</v>
          </cell>
          <cell r="D109" t="str">
            <v>Concrete Pads</v>
          </cell>
          <cell r="E109" t="str">
            <v>Other</v>
          </cell>
          <cell r="F109" t="str">
            <v xml:space="preserve">Identify Capacitor banks with excessive weed growth </v>
          </cell>
          <cell r="G109" t="str">
            <v>O</v>
          </cell>
          <cell r="H109" t="str">
            <v>I</v>
          </cell>
          <cell r="I109">
            <v>2001</v>
          </cell>
          <cell r="J109" t="str">
            <v>Asset Managers</v>
          </cell>
          <cell r="K109">
            <v>38504</v>
          </cell>
          <cell r="M109">
            <v>2</v>
          </cell>
          <cell r="N109">
            <v>2</v>
          </cell>
          <cell r="O109">
            <v>8</v>
          </cell>
          <cell r="P109">
            <v>5</v>
          </cell>
          <cell r="Q109">
            <v>3</v>
          </cell>
        </row>
        <row r="110">
          <cell r="B110">
            <v>77.099999999999994</v>
          </cell>
          <cell r="C110" t="str">
            <v>Shunt Capacitor Banks</v>
          </cell>
          <cell r="D110" t="str">
            <v>Concrete Pads</v>
          </cell>
          <cell r="E110" t="str">
            <v>Replacement</v>
          </cell>
          <cell r="F110" t="str">
            <v>Re-surface capacitor banks as required</v>
          </cell>
          <cell r="G110" t="str">
            <v>M</v>
          </cell>
          <cell r="H110" t="str">
            <v>C</v>
          </cell>
          <cell r="I110">
            <v>2001</v>
          </cell>
          <cell r="J110" t="str">
            <v>Asset Managers</v>
          </cell>
          <cell r="K110">
            <v>39965</v>
          </cell>
          <cell r="M110">
            <v>2</v>
          </cell>
          <cell r="N110">
            <v>2</v>
          </cell>
          <cell r="O110">
            <v>8</v>
          </cell>
          <cell r="P110">
            <v>8</v>
          </cell>
          <cell r="Q110">
            <v>3</v>
          </cell>
        </row>
        <row r="111">
          <cell r="B111">
            <v>78</v>
          </cell>
          <cell r="C111" t="str">
            <v>Condition Monitoring</v>
          </cell>
          <cell r="D111" t="str">
            <v>Dissolved Gas in Oil</v>
          </cell>
          <cell r="E111" t="str">
            <v>Other</v>
          </cell>
          <cell r="F111" t="str">
            <v>Install DGA monitors on transformers nominated in the Condition Monitoring Working Group Report (Recommendation 5.)</v>
          </cell>
          <cell r="G111" t="str">
            <v>C</v>
          </cell>
          <cell r="H111" t="str">
            <v>A</v>
          </cell>
          <cell r="I111">
            <v>2003</v>
          </cell>
          <cell r="J111" t="str">
            <v>Asset Managers</v>
          </cell>
          <cell r="K111">
            <v>38504</v>
          </cell>
          <cell r="L111" t="str">
            <v>List in Doc, - 3 categories</v>
          </cell>
          <cell r="M111">
            <v>0</v>
          </cell>
          <cell r="N111">
            <v>0</v>
          </cell>
          <cell r="O111">
            <v>10</v>
          </cell>
          <cell r="P111">
            <v>10</v>
          </cell>
          <cell r="Q111">
            <v>3</v>
          </cell>
        </row>
        <row r="112">
          <cell r="B112">
            <v>79</v>
          </cell>
          <cell r="C112" t="str">
            <v>Condition Monitoring</v>
          </cell>
          <cell r="D112" t="str">
            <v>Dissolved Gas in Oil</v>
          </cell>
          <cell r="E112" t="str">
            <v>Other</v>
          </cell>
          <cell r="F112" t="str">
            <v>Upgrade  to Calisto type</v>
          </cell>
          <cell r="G112" t="str">
            <v>C</v>
          </cell>
          <cell r="I112">
            <v>2003</v>
          </cell>
          <cell r="J112" t="str">
            <v>Asset Managers</v>
          </cell>
          <cell r="K112">
            <v>38504</v>
          </cell>
          <cell r="M112">
            <v>0</v>
          </cell>
          <cell r="N112">
            <v>0</v>
          </cell>
          <cell r="O112">
            <v>10</v>
          </cell>
          <cell r="P112">
            <v>10</v>
          </cell>
          <cell r="Q112">
            <v>3</v>
          </cell>
        </row>
        <row r="113">
          <cell r="B113">
            <v>80</v>
          </cell>
          <cell r="C113" t="str">
            <v>Condition Monitoring</v>
          </cell>
          <cell r="D113" t="str">
            <v>Dissolved Gas in Oil</v>
          </cell>
          <cell r="E113" t="str">
            <v>Other</v>
          </cell>
          <cell r="F113" t="str">
            <v>Move to Oil circulation path</v>
          </cell>
          <cell r="G113" t="str">
            <v>M</v>
          </cell>
          <cell r="I113">
            <v>2003</v>
          </cell>
          <cell r="J113" t="str">
            <v>Asset Managers</v>
          </cell>
          <cell r="K113">
            <v>38869</v>
          </cell>
          <cell r="M113">
            <v>0</v>
          </cell>
          <cell r="N113">
            <v>0</v>
          </cell>
          <cell r="O113">
            <v>10</v>
          </cell>
          <cell r="P113">
            <v>10</v>
          </cell>
          <cell r="Q113">
            <v>3</v>
          </cell>
        </row>
        <row r="114">
          <cell r="B114">
            <v>81</v>
          </cell>
          <cell r="C114" t="str">
            <v>Condition Monitoring</v>
          </cell>
          <cell r="D114" t="str">
            <v>Moisture in Oil</v>
          </cell>
          <cell r="E114" t="str">
            <v>Other</v>
          </cell>
          <cell r="F114" t="str">
            <v>Install online moisture monitors to  transformers nominated in the Condition Monitoring working group Report (Recommendation 10)</v>
          </cell>
          <cell r="G114" t="str">
            <v>C</v>
          </cell>
          <cell r="H114" t="str">
            <v>R</v>
          </cell>
          <cell r="I114">
            <v>2003</v>
          </cell>
          <cell r="J114" t="str">
            <v>Asset Managers</v>
          </cell>
          <cell r="K114">
            <v>38504</v>
          </cell>
          <cell r="M114">
            <v>0</v>
          </cell>
          <cell r="N114">
            <v>0</v>
          </cell>
          <cell r="O114">
            <v>10</v>
          </cell>
          <cell r="P114">
            <v>10</v>
          </cell>
          <cell r="Q114">
            <v>3</v>
          </cell>
        </row>
        <row r="115">
          <cell r="B115">
            <v>82</v>
          </cell>
          <cell r="C115" t="str">
            <v>Condition Monitoring</v>
          </cell>
          <cell r="D115" t="str">
            <v>Tapchanger Monitors</v>
          </cell>
          <cell r="E115" t="str">
            <v>Other</v>
          </cell>
          <cell r="F115" t="str">
            <v>Install tapchanger monitors to specific Reinhausen Tapchangers nominated in the Condition Monitoring Working Group Report (Recommendation 13)</v>
          </cell>
          <cell r="G115" t="str">
            <v>C</v>
          </cell>
          <cell r="H115" t="str">
            <v>R</v>
          </cell>
          <cell r="I115">
            <v>2003</v>
          </cell>
          <cell r="J115" t="str">
            <v>Asset Managers</v>
          </cell>
          <cell r="K115">
            <v>39234</v>
          </cell>
          <cell r="M115">
            <v>2</v>
          </cell>
          <cell r="N115">
            <v>2</v>
          </cell>
          <cell r="O115">
            <v>10</v>
          </cell>
          <cell r="P115">
            <v>8</v>
          </cell>
          <cell r="Q115">
            <v>3</v>
          </cell>
        </row>
        <row r="116">
          <cell r="B116">
            <v>82</v>
          </cell>
          <cell r="C116" t="str">
            <v>Condition Monitoring</v>
          </cell>
          <cell r="D116" t="str">
            <v>Tapchanger Monitors</v>
          </cell>
          <cell r="E116" t="str">
            <v>Other</v>
          </cell>
          <cell r="F116" t="str">
            <v>Review effectiveness of existing tapchanger monitors and consider further installation of tapchanger monitors on transformers identified in the Condition Working Group Report (Recommendation 13)</v>
          </cell>
          <cell r="G116" t="str">
            <v>O</v>
          </cell>
          <cell r="H116" t="str">
            <v>I</v>
          </cell>
          <cell r="I116">
            <v>2003</v>
          </cell>
          <cell r="J116" t="str">
            <v>SSE</v>
          </cell>
          <cell r="K116">
            <v>38322</v>
          </cell>
          <cell r="M116">
            <v>2</v>
          </cell>
          <cell r="N116">
            <v>2</v>
          </cell>
          <cell r="O116">
            <v>10</v>
          </cell>
          <cell r="P116">
            <v>8</v>
          </cell>
          <cell r="Q116">
            <v>3</v>
          </cell>
        </row>
        <row r="117">
          <cell r="B117">
            <v>82</v>
          </cell>
          <cell r="C117" t="str">
            <v>Condition Monitoring</v>
          </cell>
          <cell r="D117" t="str">
            <v>Tapchanger Monitors</v>
          </cell>
          <cell r="E117" t="str">
            <v>Other</v>
          </cell>
          <cell r="F117" t="str">
            <v>Install Reinhausen Tapchanger Monitors to transformers identified above</v>
          </cell>
          <cell r="G117" t="str">
            <v>C</v>
          </cell>
          <cell r="H117" t="str">
            <v>C</v>
          </cell>
          <cell r="I117">
            <v>2003</v>
          </cell>
          <cell r="J117" t="str">
            <v>Asset Managers</v>
          </cell>
          <cell r="K117">
            <v>39965</v>
          </cell>
          <cell r="M117">
            <v>2</v>
          </cell>
          <cell r="N117">
            <v>2</v>
          </cell>
          <cell r="O117">
            <v>10</v>
          </cell>
          <cell r="P117">
            <v>8</v>
          </cell>
          <cell r="Q117">
            <v>3</v>
          </cell>
        </row>
        <row r="118">
          <cell r="B118">
            <v>83</v>
          </cell>
          <cell r="C118" t="str">
            <v>Condition Monitoring</v>
          </cell>
          <cell r="D118" t="str">
            <v>CT  DDF Monitors</v>
          </cell>
          <cell r="E118" t="str">
            <v>Other</v>
          </cell>
          <cell r="F118" t="str">
            <v>Resolve Reliability Concerns for Powerlink DDF monitoring system</v>
          </cell>
          <cell r="G118" t="str">
            <v>O</v>
          </cell>
          <cell r="H118" t="str">
            <v>I</v>
          </cell>
          <cell r="I118">
            <v>2003</v>
          </cell>
          <cell r="J118" t="str">
            <v>AM/Northern</v>
          </cell>
          <cell r="K118">
            <v>38504</v>
          </cell>
          <cell r="L118" t="str">
            <v>No date</v>
          </cell>
          <cell r="M118">
            <v>0</v>
          </cell>
          <cell r="N118">
            <v>0</v>
          </cell>
          <cell r="O118">
            <v>10</v>
          </cell>
          <cell r="P118">
            <v>10</v>
          </cell>
          <cell r="Q118">
            <v>3</v>
          </cell>
        </row>
        <row r="119">
          <cell r="B119">
            <v>84</v>
          </cell>
          <cell r="C119" t="str">
            <v>Condition Monitoring</v>
          </cell>
          <cell r="D119" t="str">
            <v>CT  DDF Monitors</v>
          </cell>
          <cell r="E119" t="str">
            <v>Other</v>
          </cell>
          <cell r="F119" t="str">
            <v>Purchase, install AVO SOS system</v>
          </cell>
          <cell r="G119" t="str">
            <v>C</v>
          </cell>
          <cell r="H119" t="str">
            <v>I</v>
          </cell>
          <cell r="I119">
            <v>2003</v>
          </cell>
          <cell r="J119" t="str">
            <v>AM/Central</v>
          </cell>
          <cell r="K119">
            <v>38139</v>
          </cell>
          <cell r="M119">
            <v>0</v>
          </cell>
          <cell r="N119">
            <v>0</v>
          </cell>
          <cell r="O119">
            <v>10</v>
          </cell>
          <cell r="P119">
            <v>10</v>
          </cell>
          <cell r="Q119">
            <v>3</v>
          </cell>
        </row>
        <row r="120">
          <cell r="B120">
            <v>84</v>
          </cell>
          <cell r="C120" t="str">
            <v>Condition Monitoring</v>
          </cell>
          <cell r="D120" t="str">
            <v>CT  DDF Monitors</v>
          </cell>
          <cell r="E120" t="str">
            <v>Other</v>
          </cell>
          <cell r="F120" t="str">
            <v>Evaluate performance of AVO SOS system</v>
          </cell>
          <cell r="G120" t="str">
            <v>O</v>
          </cell>
          <cell r="H120" t="str">
            <v>I</v>
          </cell>
          <cell r="I120">
            <v>2003</v>
          </cell>
          <cell r="J120" t="str">
            <v>AM/Central</v>
          </cell>
          <cell r="K120">
            <v>38687</v>
          </cell>
          <cell r="M120">
            <v>0</v>
          </cell>
          <cell r="N120">
            <v>0</v>
          </cell>
          <cell r="O120">
            <v>10</v>
          </cell>
          <cell r="P120">
            <v>10</v>
          </cell>
          <cell r="Q120">
            <v>3</v>
          </cell>
        </row>
        <row r="121">
          <cell r="B121">
            <v>85</v>
          </cell>
          <cell r="C121" t="str">
            <v>Condition Monitoring</v>
          </cell>
          <cell r="D121" t="str">
            <v>CT  DDF Monitors</v>
          </cell>
          <cell r="E121" t="str">
            <v>Other</v>
          </cell>
          <cell r="F121" t="str">
            <v>Purchase and install Connel Wagner Intellinode system</v>
          </cell>
          <cell r="G121" t="str">
            <v>C</v>
          </cell>
          <cell r="H121" t="str">
            <v>I</v>
          </cell>
          <cell r="I121">
            <v>2003</v>
          </cell>
          <cell r="J121" t="str">
            <v>AM/Northern</v>
          </cell>
          <cell r="K121" t="str">
            <v>When System is in production</v>
          </cell>
          <cell r="L121" t="str">
            <v>No Date</v>
          </cell>
          <cell r="M121">
            <v>0</v>
          </cell>
          <cell r="N121">
            <v>0</v>
          </cell>
          <cell r="O121">
            <v>10</v>
          </cell>
          <cell r="P121">
            <v>10</v>
          </cell>
          <cell r="Q121">
            <v>3</v>
          </cell>
        </row>
        <row r="122">
          <cell r="B122">
            <v>85</v>
          </cell>
          <cell r="C122" t="str">
            <v>Condition Monitoring</v>
          </cell>
          <cell r="D122" t="str">
            <v>CT  DDF Monitors</v>
          </cell>
          <cell r="E122" t="str">
            <v>Other</v>
          </cell>
          <cell r="F122" t="str">
            <v>Evaluate performance of Connel Wagner Intellinode system</v>
          </cell>
          <cell r="G122" t="str">
            <v>O</v>
          </cell>
          <cell r="H122" t="str">
            <v>I</v>
          </cell>
          <cell r="I122">
            <v>2003</v>
          </cell>
          <cell r="J122" t="str">
            <v>AM/Northern</v>
          </cell>
          <cell r="K122" t="str">
            <v>TBA</v>
          </cell>
          <cell r="L122" t="str">
            <v>No Date</v>
          </cell>
          <cell r="M122">
            <v>0</v>
          </cell>
          <cell r="N122">
            <v>0</v>
          </cell>
          <cell r="O122">
            <v>10</v>
          </cell>
          <cell r="P122">
            <v>10</v>
          </cell>
          <cell r="Q122">
            <v>3</v>
          </cell>
        </row>
        <row r="123">
          <cell r="B123">
            <v>86</v>
          </cell>
          <cell r="C123" t="str">
            <v>Condition Monitoring</v>
          </cell>
          <cell r="D123" t="str">
            <v>Bushin DDF Monitors</v>
          </cell>
          <cell r="E123" t="str">
            <v>Other</v>
          </cell>
          <cell r="F123" t="str">
            <v>Install bushing monitor on system critical transformers with no system spares - Lismore</v>
          </cell>
          <cell r="G123" t="str">
            <v>C</v>
          </cell>
          <cell r="H123" t="str">
            <v>A</v>
          </cell>
          <cell r="I123">
            <v>2003</v>
          </cell>
          <cell r="J123" t="str">
            <v>AM/Northern</v>
          </cell>
          <cell r="K123">
            <v>38869</v>
          </cell>
          <cell r="L123" t="str">
            <v>No Date</v>
          </cell>
          <cell r="M123">
            <v>0</v>
          </cell>
          <cell r="N123">
            <v>0</v>
          </cell>
          <cell r="O123">
            <v>10</v>
          </cell>
          <cell r="P123">
            <v>10</v>
          </cell>
          <cell r="Q123">
            <v>3</v>
          </cell>
        </row>
        <row r="124">
          <cell r="B124">
            <v>87</v>
          </cell>
          <cell r="C124" t="str">
            <v>Condition Monitoring</v>
          </cell>
          <cell r="D124" t="str">
            <v>Portable Tx On line Monitor</v>
          </cell>
          <cell r="E124" t="str">
            <v>Other</v>
          </cell>
          <cell r="F124" t="str">
            <v>Establish portable on-line monitoring unit for short-term monitoring or nursing of transformers</v>
          </cell>
          <cell r="G124" t="str">
            <v>C</v>
          </cell>
          <cell r="H124" t="str">
            <v>A</v>
          </cell>
          <cell r="I124">
            <v>2003</v>
          </cell>
          <cell r="J124" t="str">
            <v>SSE</v>
          </cell>
          <cell r="K124">
            <v>38322</v>
          </cell>
          <cell r="M124">
            <v>0</v>
          </cell>
          <cell r="N124">
            <v>0</v>
          </cell>
          <cell r="O124">
            <v>10</v>
          </cell>
          <cell r="P124">
            <v>10</v>
          </cell>
          <cell r="Q124">
            <v>3</v>
          </cell>
        </row>
        <row r="125">
          <cell r="B125">
            <v>88</v>
          </cell>
          <cell r="C125" t="str">
            <v>Circuit Breakers</v>
          </cell>
          <cell r="D125" t="str">
            <v>Circuit Breakers Testing</v>
          </cell>
          <cell r="E125" t="str">
            <v>Other</v>
          </cell>
          <cell r="F125" t="str">
            <v>Investigate and Report on circuit breaker test procedures and methods by December 2004</v>
          </cell>
          <cell r="G125" t="str">
            <v>O</v>
          </cell>
          <cell r="H125" t="str">
            <v>I</v>
          </cell>
          <cell r="I125">
            <v>2003</v>
          </cell>
          <cell r="J125" t="str">
            <v>SSE</v>
          </cell>
          <cell r="K125">
            <v>38322</v>
          </cell>
          <cell r="M125">
            <v>0</v>
          </cell>
          <cell r="N125">
            <v>0</v>
          </cell>
          <cell r="O125">
            <v>10</v>
          </cell>
          <cell r="P125">
            <v>10</v>
          </cell>
          <cell r="Q125">
            <v>3</v>
          </cell>
        </row>
        <row r="126">
          <cell r="B126">
            <v>89</v>
          </cell>
          <cell r="C126" t="str">
            <v>Spare Equipment</v>
          </cell>
          <cell r="D126" t="str">
            <v>Spare Equipment</v>
          </cell>
          <cell r="E126" t="str">
            <v>Other</v>
          </cell>
          <cell r="F126" t="str">
            <v>Develop and issue general policy for the management of spare plant and parts to be held for substations</v>
          </cell>
          <cell r="G126" t="str">
            <v>O</v>
          </cell>
          <cell r="H126" t="str">
            <v>I</v>
          </cell>
          <cell r="I126">
            <v>2004</v>
          </cell>
          <cell r="J126" t="str">
            <v>SSE</v>
          </cell>
          <cell r="K126">
            <v>38504</v>
          </cell>
          <cell r="M126">
            <v>0</v>
          </cell>
          <cell r="N126">
            <v>0</v>
          </cell>
          <cell r="O126">
            <v>8</v>
          </cell>
          <cell r="P126">
            <v>0</v>
          </cell>
          <cell r="Q126">
            <v>3</v>
          </cell>
        </row>
        <row r="127">
          <cell r="B127">
            <v>90</v>
          </cell>
          <cell r="C127" t="str">
            <v>Instrument Transformers</v>
          </cell>
          <cell r="D127" t="str">
            <v xml:space="preserve">Other Condition </v>
          </cell>
          <cell r="E127" t="str">
            <v>Other</v>
          </cell>
          <cell r="F127" t="str">
            <v>Replace</v>
          </cell>
          <cell r="G127" t="str">
            <v>C</v>
          </cell>
          <cell r="H127" t="str">
            <v>C</v>
          </cell>
          <cell r="I127" t="str">
            <v>XX</v>
          </cell>
          <cell r="J127" t="str">
            <v>Asset Managers</v>
          </cell>
          <cell r="K127" t="str">
            <v>Recurrent</v>
          </cell>
          <cell r="M127" t="str">
            <v>Assess</v>
          </cell>
        </row>
        <row r="128">
          <cell r="B128">
            <v>91</v>
          </cell>
          <cell r="C128" t="str">
            <v>Instrument Transformers</v>
          </cell>
          <cell r="D128" t="str">
            <v>Ducon CTs and CVTs</v>
          </cell>
          <cell r="E128" t="str">
            <v>Other</v>
          </cell>
          <cell r="F128" t="str">
            <v>Replace</v>
          </cell>
          <cell r="G128" t="str">
            <v>C</v>
          </cell>
          <cell r="H128" t="str">
            <v>C</v>
          </cell>
          <cell r="I128" t="str">
            <v>XX</v>
          </cell>
          <cell r="J128" t="str">
            <v>Asset Managers</v>
          </cell>
          <cell r="K128" t="str">
            <v>Recurrent</v>
          </cell>
        </row>
        <row r="129">
          <cell r="B129">
            <v>92</v>
          </cell>
          <cell r="C129" t="str">
            <v>Reactive Plant</v>
          </cell>
          <cell r="D129" t="str">
            <v>SVC</v>
          </cell>
          <cell r="E129" t="str">
            <v>Other</v>
          </cell>
          <cell r="F129" t="str">
            <v>Site Specific</v>
          </cell>
          <cell r="G129" t="str">
            <v>c</v>
          </cell>
          <cell r="H129" t="str">
            <v>c</v>
          </cell>
          <cell r="J129" t="str">
            <v>Asset Managers</v>
          </cell>
          <cell r="M129" t="str">
            <v>Assess</v>
          </cell>
        </row>
        <row r="130">
          <cell r="B130">
            <v>200</v>
          </cell>
          <cell r="C130" t="str">
            <v>Security</v>
          </cell>
          <cell r="D130" t="str">
            <v>Network Security Plan 2004 - 2009</v>
          </cell>
          <cell r="E130" t="str">
            <v>Replacement</v>
          </cell>
          <cell r="F130" t="str">
            <v>T1 - Security Perimeter Delineation Fence</v>
          </cell>
          <cell r="G130" t="str">
            <v>C</v>
          </cell>
          <cell r="H130" t="str">
            <v>R</v>
          </cell>
          <cell r="I130">
            <v>2004</v>
          </cell>
          <cell r="J130" t="str">
            <v>Asset Managers</v>
          </cell>
          <cell r="K130">
            <v>39965</v>
          </cell>
          <cell r="M130">
            <v>8</v>
          </cell>
          <cell r="N130">
            <v>0</v>
          </cell>
          <cell r="O130">
            <v>5</v>
          </cell>
          <cell r="P130">
            <v>2</v>
          </cell>
        </row>
        <row r="131">
          <cell r="B131">
            <v>201</v>
          </cell>
          <cell r="C131" t="str">
            <v>Security</v>
          </cell>
          <cell r="D131" t="str">
            <v>Network Security Plan 2004 - 2009</v>
          </cell>
          <cell r="E131" t="str">
            <v>Replacement</v>
          </cell>
          <cell r="F131" t="str">
            <v>T2 - Security Perimeter Fence</v>
          </cell>
          <cell r="G131" t="str">
            <v>C</v>
          </cell>
          <cell r="H131" t="str">
            <v>R</v>
          </cell>
          <cell r="I131">
            <v>2004</v>
          </cell>
          <cell r="J131" t="str">
            <v>Asset Managers</v>
          </cell>
          <cell r="K131">
            <v>39965</v>
          </cell>
          <cell r="M131">
            <v>8</v>
          </cell>
          <cell r="N131">
            <v>0</v>
          </cell>
          <cell r="O131">
            <v>5</v>
          </cell>
          <cell r="P131">
            <v>2</v>
          </cell>
        </row>
        <row r="132">
          <cell r="B132">
            <v>202</v>
          </cell>
          <cell r="C132" t="str">
            <v>Security</v>
          </cell>
          <cell r="D132" t="str">
            <v>Network Security Plan 2004 - 2009</v>
          </cell>
          <cell r="E132" t="str">
            <v>Other</v>
          </cell>
          <cell r="F132" t="str">
            <v>T3 - CCTV/PA</v>
          </cell>
          <cell r="G132" t="str">
            <v>C</v>
          </cell>
          <cell r="H132" t="str">
            <v>R</v>
          </cell>
          <cell r="I132">
            <v>2004</v>
          </cell>
          <cell r="J132" t="str">
            <v>Asset Managers</v>
          </cell>
          <cell r="K132">
            <v>39965</v>
          </cell>
          <cell r="M132">
            <v>8</v>
          </cell>
          <cell r="N132">
            <v>0</v>
          </cell>
          <cell r="O132">
            <v>5</v>
          </cell>
          <cell r="P132">
            <v>2</v>
          </cell>
        </row>
        <row r="133">
          <cell r="B133">
            <v>203</v>
          </cell>
          <cell r="C133" t="str">
            <v>Security</v>
          </cell>
          <cell r="D133" t="str">
            <v>Network Security Plan 2004 - 2009</v>
          </cell>
          <cell r="E133" t="str">
            <v>Other</v>
          </cell>
          <cell r="F133" t="str">
            <v>T4 - Monitored intrusion detection</v>
          </cell>
          <cell r="G133" t="str">
            <v>C</v>
          </cell>
          <cell r="H133" t="str">
            <v>R</v>
          </cell>
          <cell r="I133">
            <v>2004</v>
          </cell>
          <cell r="J133" t="str">
            <v>Asset Managers</v>
          </cell>
          <cell r="K133">
            <v>39965</v>
          </cell>
          <cell r="M133">
            <v>8</v>
          </cell>
          <cell r="N133">
            <v>0</v>
          </cell>
          <cell r="O133">
            <v>5</v>
          </cell>
          <cell r="P133">
            <v>2</v>
          </cell>
        </row>
        <row r="134">
          <cell r="B134">
            <v>204</v>
          </cell>
          <cell r="C134" t="str">
            <v>Security</v>
          </cell>
          <cell r="D134" t="str">
            <v>Network Security Plan 2004 - 2009</v>
          </cell>
          <cell r="E134" t="str">
            <v>Other</v>
          </cell>
          <cell r="F134" t="str">
            <v>T5 - Access Control</v>
          </cell>
          <cell r="G134" t="str">
            <v>C</v>
          </cell>
          <cell r="H134" t="str">
            <v>R</v>
          </cell>
          <cell r="I134">
            <v>2004</v>
          </cell>
          <cell r="J134" t="str">
            <v>Asset Managers</v>
          </cell>
          <cell r="K134">
            <v>39965</v>
          </cell>
          <cell r="M134">
            <v>8</v>
          </cell>
          <cell r="N134">
            <v>0</v>
          </cell>
          <cell r="O134">
            <v>5</v>
          </cell>
          <cell r="P134">
            <v>2</v>
          </cell>
        </row>
        <row r="135">
          <cell r="B135">
            <v>205</v>
          </cell>
          <cell r="C135" t="str">
            <v>Security</v>
          </cell>
          <cell r="D135" t="str">
            <v>Network Security Plan 2004 - 2009</v>
          </cell>
          <cell r="E135" t="str">
            <v>Other</v>
          </cell>
          <cell r="F135" t="str">
            <v>T6 - Movement activated lighting</v>
          </cell>
          <cell r="G135" t="str">
            <v>C</v>
          </cell>
          <cell r="H135" t="str">
            <v>R</v>
          </cell>
          <cell r="I135">
            <v>2004</v>
          </cell>
          <cell r="J135" t="str">
            <v>Asset Managers</v>
          </cell>
          <cell r="K135">
            <v>39965</v>
          </cell>
          <cell r="M135">
            <v>8</v>
          </cell>
          <cell r="N135">
            <v>0</v>
          </cell>
          <cell r="O135">
            <v>5</v>
          </cell>
          <cell r="P135">
            <v>2</v>
          </cell>
        </row>
        <row r="136">
          <cell r="B136">
            <v>206</v>
          </cell>
          <cell r="C136" t="str">
            <v>Security</v>
          </cell>
          <cell r="D136" t="str">
            <v>Network Security Plan 2004 - 2009</v>
          </cell>
          <cell r="E136" t="str">
            <v>Other</v>
          </cell>
          <cell r="F136" t="str">
            <v>T7 - Restricted locking and keying</v>
          </cell>
          <cell r="G136" t="str">
            <v>C</v>
          </cell>
          <cell r="H136" t="str">
            <v>R</v>
          </cell>
          <cell r="I136">
            <v>2004</v>
          </cell>
          <cell r="J136" t="str">
            <v>Asset Managers</v>
          </cell>
          <cell r="K136">
            <v>39965</v>
          </cell>
          <cell r="M136">
            <v>8</v>
          </cell>
          <cell r="N136">
            <v>0</v>
          </cell>
          <cell r="O136">
            <v>5</v>
          </cell>
          <cell r="P136">
            <v>2</v>
          </cell>
        </row>
        <row r="137">
          <cell r="B137">
            <v>207</v>
          </cell>
          <cell r="C137" t="str">
            <v>Security</v>
          </cell>
          <cell r="D137" t="str">
            <v>Network Security Plan 2004 - 2009</v>
          </cell>
          <cell r="E137" t="str">
            <v>Other</v>
          </cell>
          <cell r="F137" t="str">
            <v>T8 - Sinage</v>
          </cell>
          <cell r="G137" t="str">
            <v>C</v>
          </cell>
          <cell r="H137" t="str">
            <v>R</v>
          </cell>
          <cell r="I137">
            <v>2004</v>
          </cell>
          <cell r="J137" t="str">
            <v>Asset Managers</v>
          </cell>
          <cell r="K137">
            <v>39965</v>
          </cell>
          <cell r="M137">
            <v>8</v>
          </cell>
          <cell r="N137">
            <v>0</v>
          </cell>
          <cell r="O137">
            <v>5</v>
          </cell>
          <cell r="P137">
            <v>2</v>
          </cell>
        </row>
        <row r="138">
          <cell r="B138">
            <v>208</v>
          </cell>
          <cell r="C138" t="str">
            <v>Security</v>
          </cell>
          <cell r="D138" t="str">
            <v>Network Security Plan 2004 - 2009</v>
          </cell>
          <cell r="E138" t="str">
            <v>Other</v>
          </cell>
          <cell r="F138" t="str">
            <v>T9 - Community awareness</v>
          </cell>
          <cell r="G138" t="str">
            <v>C</v>
          </cell>
          <cell r="H138" t="str">
            <v>R</v>
          </cell>
          <cell r="I138">
            <v>2004</v>
          </cell>
          <cell r="J138" t="str">
            <v>Asset Managers</v>
          </cell>
          <cell r="K138">
            <v>39965</v>
          </cell>
          <cell r="M138">
            <v>8</v>
          </cell>
          <cell r="N138">
            <v>0</v>
          </cell>
          <cell r="O138">
            <v>5</v>
          </cell>
          <cell r="P138">
            <v>2</v>
          </cell>
        </row>
        <row r="139">
          <cell r="B139">
            <v>209</v>
          </cell>
          <cell r="C139" t="str">
            <v>Security</v>
          </cell>
          <cell r="D139" t="str">
            <v>Network Security Plan 2004 - 2009</v>
          </cell>
          <cell r="E139" t="str">
            <v>Other</v>
          </cell>
          <cell r="F139" t="str">
            <v>T10 - Staff awareness</v>
          </cell>
          <cell r="G139" t="str">
            <v>C</v>
          </cell>
          <cell r="H139" t="str">
            <v>R</v>
          </cell>
          <cell r="I139">
            <v>2004</v>
          </cell>
          <cell r="J139" t="str">
            <v>Asset Managers</v>
          </cell>
          <cell r="K139">
            <v>39965</v>
          </cell>
          <cell r="M139">
            <v>8</v>
          </cell>
          <cell r="N139">
            <v>0</v>
          </cell>
          <cell r="O139">
            <v>5</v>
          </cell>
          <cell r="P139">
            <v>2</v>
          </cell>
        </row>
        <row r="140">
          <cell r="B140">
            <v>300</v>
          </cell>
          <cell r="C140" t="str">
            <v>To Be confirmed</v>
          </cell>
          <cell r="D140" t="str">
            <v>To Be confirmed</v>
          </cell>
          <cell r="E140" t="str">
            <v>Other</v>
          </cell>
          <cell r="F140" t="str">
            <v>To Be confirmed</v>
          </cell>
        </row>
        <row r="141">
          <cell r="B141">
            <v>301</v>
          </cell>
          <cell r="C141" t="str">
            <v>Condition Monitoring</v>
          </cell>
          <cell r="D141" t="str">
            <v>Site Infrastructure</v>
          </cell>
          <cell r="E141" t="str">
            <v>Other</v>
          </cell>
          <cell r="F141" t="str">
            <v xml:space="preserve">Installation of infrastructure to support CM equipment </v>
          </cell>
          <cell r="G141" t="str">
            <v>C</v>
          </cell>
          <cell r="H141" t="str">
            <v>R</v>
          </cell>
          <cell r="I141">
            <v>3004</v>
          </cell>
          <cell r="J141" t="str">
            <v>Asset Managers</v>
          </cell>
          <cell r="K141">
            <v>39965</v>
          </cell>
          <cell r="M141">
            <v>0</v>
          </cell>
          <cell r="N141">
            <v>0</v>
          </cell>
          <cell r="O141">
            <v>0</v>
          </cell>
          <cell r="P141">
            <v>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AD31"/>
  <sheetViews>
    <sheetView tabSelected="1" zoomScale="85" zoomScaleNormal="85" workbookViewId="0">
      <selection activeCell="R24" sqref="R24"/>
    </sheetView>
  </sheetViews>
  <sheetFormatPr defaultColWidth="9.140625" defaultRowHeight="15"/>
  <cols>
    <col min="1" max="1" width="14" style="1" customWidth="1"/>
    <col min="2" max="2" width="13" style="1" customWidth="1"/>
    <col min="3" max="10" width="9.140625" style="1"/>
    <col min="11" max="11" width="9.140625" style="1" customWidth="1"/>
    <col min="12" max="12" width="3.7109375" style="1" customWidth="1"/>
    <col min="13" max="18" width="9.140625" style="1"/>
    <col min="19" max="19" width="3.7109375" style="1" customWidth="1"/>
    <col min="20" max="16384" width="9.140625" style="1"/>
  </cols>
  <sheetData>
    <row r="1" spans="3:30" ht="20.25">
      <c r="C1" s="540" t="s">
        <v>580</v>
      </c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8"/>
    </row>
    <row r="2" spans="3:30" ht="20.25">
      <c r="C2" s="541" t="s">
        <v>752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9"/>
    </row>
    <row r="3" spans="3:30" ht="20.25">
      <c r="C3" s="540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9"/>
    </row>
    <row r="4" spans="3:30" ht="24" thickBot="1">
      <c r="C4" s="1095" t="s">
        <v>598</v>
      </c>
      <c r="D4" s="1096"/>
      <c r="E4" s="1096"/>
      <c r="F4" s="1096"/>
      <c r="G4" s="1096"/>
      <c r="H4" s="1096"/>
      <c r="I4" s="1096"/>
      <c r="J4" s="1096"/>
      <c r="K4" s="1096"/>
      <c r="L4" s="1096"/>
      <c r="M4" s="1096"/>
      <c r="N4" s="1096"/>
      <c r="O4" s="1096"/>
      <c r="P4" s="1096"/>
      <c r="Q4" s="1096"/>
      <c r="R4" s="1096"/>
      <c r="S4" s="1096"/>
      <c r="T4" s="1096"/>
      <c r="U4" s="1096"/>
      <c r="V4" s="1096"/>
      <c r="W4" s="1096"/>
      <c r="X4" s="1096"/>
      <c r="Y4" s="1096"/>
      <c r="Z4" s="1096"/>
      <c r="AA4" s="1096"/>
      <c r="AB4" s="1097"/>
    </row>
    <row r="5" spans="3:30">
      <c r="C5" s="360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2"/>
    </row>
    <row r="6" spans="3:30" ht="15.75" thickBot="1">
      <c r="C6" s="34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50"/>
    </row>
    <row r="7" spans="3:30" ht="20.25">
      <c r="C7" s="349"/>
      <c r="D7" s="5"/>
      <c r="E7" s="5"/>
      <c r="F7" s="5"/>
      <c r="G7" s="5"/>
      <c r="H7" s="5"/>
      <c r="I7" s="5"/>
      <c r="J7" s="5"/>
      <c r="K7" s="5"/>
      <c r="L7" s="5"/>
      <c r="M7" s="345" t="s">
        <v>0</v>
      </c>
      <c r="N7" s="354"/>
      <c r="O7" s="354"/>
      <c r="P7" s="355"/>
      <c r="Q7" s="355"/>
      <c r="R7" s="346"/>
      <c r="S7" s="5"/>
      <c r="T7" s="5"/>
      <c r="U7" s="5"/>
      <c r="V7" s="5"/>
      <c r="W7" s="5"/>
      <c r="X7" s="5"/>
      <c r="Y7" s="5"/>
      <c r="Z7" s="5"/>
      <c r="AA7" s="5"/>
      <c r="AB7" s="350"/>
      <c r="AD7" s="15"/>
    </row>
    <row r="8" spans="3:30">
      <c r="C8" s="349"/>
      <c r="D8" s="5"/>
      <c r="E8" s="5"/>
      <c r="F8" s="5"/>
      <c r="G8" s="5"/>
      <c r="H8" s="5"/>
      <c r="I8" s="5"/>
      <c r="J8" s="5"/>
      <c r="K8" s="5"/>
      <c r="L8" s="5"/>
      <c r="M8" s="347"/>
      <c r="N8" s="3"/>
      <c r="O8" s="3"/>
      <c r="P8" s="3"/>
      <c r="Q8" s="3"/>
      <c r="R8" s="348"/>
      <c r="S8" s="5"/>
      <c r="T8" s="5"/>
      <c r="U8" s="5"/>
      <c r="V8" s="5"/>
      <c r="W8" s="5"/>
      <c r="X8" s="5"/>
      <c r="Y8" s="5"/>
      <c r="Z8" s="5"/>
      <c r="AA8" s="5"/>
      <c r="AB8" s="350"/>
    </row>
    <row r="9" spans="3:30">
      <c r="C9" s="349"/>
      <c r="D9" s="5"/>
      <c r="E9" s="5"/>
      <c r="F9" s="5"/>
      <c r="G9" s="5"/>
      <c r="H9" s="5"/>
      <c r="I9" s="5"/>
      <c r="J9" s="5"/>
      <c r="K9" s="5"/>
      <c r="L9" s="5"/>
      <c r="M9" s="347"/>
      <c r="N9" s="3"/>
      <c r="O9" s="3"/>
      <c r="P9" s="3"/>
      <c r="Q9" s="3"/>
      <c r="R9" s="348"/>
      <c r="S9" s="5"/>
      <c r="T9" s="5"/>
      <c r="U9" s="5"/>
      <c r="V9" s="5"/>
      <c r="W9" s="5"/>
      <c r="X9" s="5"/>
      <c r="Y9" s="5"/>
      <c r="Z9" s="5"/>
      <c r="AA9" s="5"/>
      <c r="AB9" s="350"/>
    </row>
    <row r="10" spans="3:30">
      <c r="C10" s="349"/>
      <c r="D10" s="5"/>
      <c r="E10" s="5"/>
      <c r="F10" s="5"/>
      <c r="G10" s="5"/>
      <c r="H10" s="5"/>
      <c r="I10" s="5"/>
      <c r="J10" s="5"/>
      <c r="K10" s="5"/>
      <c r="L10" s="5"/>
      <c r="M10" s="347"/>
      <c r="N10" s="3"/>
      <c r="O10" s="3"/>
      <c r="P10" s="3"/>
      <c r="Q10" s="3"/>
      <c r="R10" s="348"/>
      <c r="S10" s="5"/>
      <c r="T10" s="5"/>
      <c r="U10" s="5"/>
      <c r="V10" s="5"/>
      <c r="W10" s="5"/>
      <c r="X10" s="5"/>
      <c r="Y10" s="5"/>
      <c r="Z10" s="5"/>
      <c r="AA10" s="5"/>
      <c r="AB10" s="350"/>
    </row>
    <row r="11" spans="3:30">
      <c r="C11" s="349"/>
      <c r="D11" s="5"/>
      <c r="E11" s="5"/>
      <c r="F11" s="5"/>
      <c r="G11" s="5"/>
      <c r="H11" s="5"/>
      <c r="I11" s="5"/>
      <c r="J11" s="5"/>
      <c r="K11" s="5"/>
      <c r="L11" s="5"/>
      <c r="M11" s="347"/>
      <c r="N11" s="3"/>
      <c r="O11" s="3"/>
      <c r="P11" s="3"/>
      <c r="Q11" s="3"/>
      <c r="R11" s="348"/>
      <c r="S11" s="5"/>
      <c r="T11" s="5"/>
      <c r="U11" s="5"/>
      <c r="V11" s="5"/>
      <c r="W11" s="5"/>
      <c r="X11" s="5"/>
      <c r="Y11" s="5"/>
      <c r="Z11" s="5"/>
      <c r="AA11" s="5"/>
      <c r="AB11" s="350"/>
    </row>
    <row r="12" spans="3:30">
      <c r="C12" s="349"/>
      <c r="D12" s="5"/>
      <c r="E12" s="5"/>
      <c r="F12" s="5"/>
      <c r="G12" s="5"/>
      <c r="H12" s="5"/>
      <c r="I12" s="5"/>
      <c r="J12" s="5"/>
      <c r="K12" s="5"/>
      <c r="L12" s="5"/>
      <c r="M12" s="347"/>
      <c r="N12" s="3"/>
      <c r="O12" s="3"/>
      <c r="P12" s="3"/>
      <c r="Q12" s="3"/>
      <c r="R12" s="348"/>
      <c r="S12" s="5"/>
      <c r="T12" s="5"/>
      <c r="U12" s="5"/>
      <c r="V12" s="5"/>
      <c r="W12" s="5"/>
      <c r="X12" s="5"/>
      <c r="Y12" s="5"/>
      <c r="Z12" s="5"/>
      <c r="AA12" s="5"/>
      <c r="AB12" s="350"/>
    </row>
    <row r="13" spans="3:30">
      <c r="C13" s="349"/>
      <c r="D13" s="5"/>
      <c r="E13" s="5"/>
      <c r="F13" s="5"/>
      <c r="G13" s="5"/>
      <c r="H13" s="5"/>
      <c r="I13" s="5"/>
      <c r="J13" s="5"/>
      <c r="K13" s="5"/>
      <c r="L13" s="5"/>
      <c r="M13" s="347"/>
      <c r="N13" s="3"/>
      <c r="O13" s="3"/>
      <c r="P13" s="3"/>
      <c r="Q13" s="3"/>
      <c r="R13" s="348"/>
      <c r="S13" s="5"/>
      <c r="T13" s="5"/>
      <c r="U13" s="5"/>
      <c r="V13" s="5"/>
      <c r="W13" s="5"/>
      <c r="X13" s="5"/>
      <c r="Y13" s="5"/>
      <c r="Z13" s="5"/>
      <c r="AA13" s="5"/>
      <c r="AB13" s="350"/>
    </row>
    <row r="14" spans="3:30">
      <c r="C14" s="349"/>
      <c r="D14" s="5"/>
      <c r="E14" s="5"/>
      <c r="F14" s="5"/>
      <c r="G14" s="5"/>
      <c r="H14" s="5"/>
      <c r="I14" s="5"/>
      <c r="J14" s="5"/>
      <c r="K14" s="5"/>
      <c r="L14" s="5"/>
      <c r="M14" s="347"/>
      <c r="N14" s="3"/>
      <c r="O14" s="3"/>
      <c r="P14" s="3"/>
      <c r="Q14" s="3"/>
      <c r="R14" s="348"/>
      <c r="S14" s="5"/>
      <c r="T14" s="5"/>
      <c r="U14" s="5"/>
      <c r="V14" s="5"/>
      <c r="W14" s="5"/>
      <c r="X14" s="5"/>
      <c r="Y14" s="5"/>
      <c r="Z14" s="5"/>
      <c r="AA14" s="5"/>
      <c r="AB14" s="350"/>
    </row>
    <row r="15" spans="3:30">
      <c r="C15" s="349"/>
      <c r="D15" s="5"/>
      <c r="E15" s="5"/>
      <c r="F15" s="5"/>
      <c r="G15" s="5"/>
      <c r="H15" s="5"/>
      <c r="I15" s="5"/>
      <c r="J15" s="5"/>
      <c r="K15" s="5"/>
      <c r="L15" s="5"/>
      <c r="M15" s="347"/>
      <c r="N15" s="3"/>
      <c r="O15" s="3"/>
      <c r="P15" s="3"/>
      <c r="Q15" s="3"/>
      <c r="R15" s="348"/>
      <c r="S15" s="5"/>
      <c r="T15" s="5"/>
      <c r="U15" s="5"/>
      <c r="V15" s="5"/>
      <c r="W15" s="5"/>
      <c r="X15" s="5"/>
      <c r="Y15" s="5"/>
      <c r="Z15" s="5"/>
      <c r="AA15" s="5"/>
      <c r="AB15" s="350"/>
    </row>
    <row r="16" spans="3:30">
      <c r="C16" s="349"/>
      <c r="D16" s="5"/>
      <c r="E16" s="5"/>
      <c r="F16" s="5"/>
      <c r="G16" s="5"/>
      <c r="H16" s="5"/>
      <c r="I16" s="5"/>
      <c r="J16" s="5"/>
      <c r="K16" s="5"/>
      <c r="L16" s="5"/>
      <c r="M16" s="347"/>
      <c r="N16" s="3"/>
      <c r="O16" s="3"/>
      <c r="P16" s="3"/>
      <c r="Q16" s="3"/>
      <c r="R16" s="348"/>
      <c r="S16" s="5"/>
      <c r="T16" s="5"/>
      <c r="U16" s="5"/>
      <c r="V16" s="5"/>
      <c r="W16" s="5"/>
      <c r="X16" s="5"/>
      <c r="Y16" s="5"/>
      <c r="Z16" s="5"/>
      <c r="AA16" s="5"/>
      <c r="AB16" s="350"/>
    </row>
    <row r="17" spans="3:28">
      <c r="C17" s="349"/>
      <c r="D17" s="5"/>
      <c r="E17" s="5"/>
      <c r="F17" s="5"/>
      <c r="G17" s="5"/>
      <c r="H17" s="5"/>
      <c r="I17" s="5"/>
      <c r="J17" s="5"/>
      <c r="K17" s="5"/>
      <c r="L17" s="5"/>
      <c r="M17" s="347"/>
      <c r="N17" s="3"/>
      <c r="O17" s="3"/>
      <c r="P17" s="3"/>
      <c r="Q17" s="3"/>
      <c r="R17" s="348"/>
      <c r="S17" s="5"/>
      <c r="T17" s="5"/>
      <c r="U17" s="5"/>
      <c r="V17" s="5"/>
      <c r="W17" s="5"/>
      <c r="X17" s="5"/>
      <c r="Y17" s="5"/>
      <c r="Z17" s="5"/>
      <c r="AA17" s="5"/>
      <c r="AB17" s="350"/>
    </row>
    <row r="18" spans="3:28">
      <c r="C18" s="349"/>
      <c r="D18" s="5"/>
      <c r="E18" s="5"/>
      <c r="F18" s="5"/>
      <c r="G18" s="5"/>
      <c r="H18" s="5"/>
      <c r="I18" s="5"/>
      <c r="J18" s="5"/>
      <c r="K18" s="5"/>
      <c r="L18" s="5"/>
      <c r="M18" s="347"/>
      <c r="N18" s="3"/>
      <c r="O18" s="3"/>
      <c r="P18" s="3"/>
      <c r="Q18" s="3"/>
      <c r="R18" s="348"/>
      <c r="S18" s="5"/>
      <c r="T18" s="5"/>
      <c r="U18" s="5"/>
      <c r="V18" s="5"/>
      <c r="W18" s="5"/>
      <c r="X18" s="5"/>
      <c r="Y18" s="5"/>
      <c r="Z18" s="5"/>
      <c r="AA18" s="5"/>
      <c r="AB18" s="350"/>
    </row>
    <row r="19" spans="3:28">
      <c r="C19" s="349"/>
      <c r="D19" s="5"/>
      <c r="E19" s="5"/>
      <c r="F19" s="5"/>
      <c r="G19" s="5"/>
      <c r="H19" s="5"/>
      <c r="I19" s="5"/>
      <c r="J19" s="5"/>
      <c r="K19" s="5"/>
      <c r="L19" s="5"/>
      <c r="M19" s="347"/>
      <c r="N19" s="3"/>
      <c r="O19" s="3"/>
      <c r="P19" s="3"/>
      <c r="Q19" s="3"/>
      <c r="R19" s="348"/>
      <c r="S19" s="5"/>
      <c r="T19" s="5"/>
      <c r="U19" s="5"/>
      <c r="V19" s="5"/>
      <c r="W19" s="5"/>
      <c r="X19" s="5"/>
      <c r="Y19" s="5"/>
      <c r="Z19" s="5"/>
      <c r="AA19" s="5"/>
      <c r="AB19" s="350"/>
    </row>
    <row r="20" spans="3:28">
      <c r="C20" s="34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350"/>
    </row>
    <row r="21" spans="3:28" ht="15.75" thickBot="1">
      <c r="C21" s="349"/>
      <c r="D21" s="5"/>
      <c r="E21" s="5"/>
      <c r="F21" s="5"/>
      <c r="G21" s="5"/>
      <c r="H21" s="5"/>
      <c r="I21" s="5"/>
      <c r="J21" s="5"/>
      <c r="K21" s="5"/>
      <c r="L21" s="5"/>
      <c r="S21" s="5"/>
      <c r="T21" s="5"/>
      <c r="U21" s="5"/>
      <c r="V21" s="5"/>
      <c r="W21" s="5"/>
      <c r="X21" s="5"/>
      <c r="Y21" s="5"/>
      <c r="Z21" s="5"/>
      <c r="AA21" s="5"/>
      <c r="AB21" s="350"/>
    </row>
    <row r="22" spans="3:28" ht="20.25">
      <c r="C22" s="349"/>
      <c r="D22" s="5"/>
      <c r="E22" s="5"/>
      <c r="F22" s="345" t="s">
        <v>550</v>
      </c>
      <c r="G22" s="354"/>
      <c r="H22" s="354"/>
      <c r="I22" s="355"/>
      <c r="J22" s="355"/>
      <c r="K22" s="346"/>
      <c r="L22" s="5"/>
      <c r="S22" s="5"/>
      <c r="T22" s="5"/>
      <c r="U22" s="5"/>
      <c r="V22" s="5"/>
      <c r="W22" s="5"/>
      <c r="X22" s="5"/>
      <c r="Y22" s="5"/>
      <c r="Z22" s="5"/>
      <c r="AA22" s="5"/>
      <c r="AB22" s="350"/>
    </row>
    <row r="23" spans="3:28">
      <c r="C23" s="349"/>
      <c r="D23" s="5"/>
      <c r="E23" s="5"/>
      <c r="F23" s="347"/>
      <c r="G23" s="3"/>
      <c r="H23" s="3"/>
      <c r="I23" s="3"/>
      <c r="J23" s="3"/>
      <c r="K23" s="348"/>
      <c r="L23" s="5"/>
      <c r="S23" s="5"/>
      <c r="T23" s="5"/>
      <c r="U23" s="5"/>
      <c r="V23" s="5"/>
      <c r="W23" s="5"/>
      <c r="X23" s="5"/>
      <c r="Y23" s="5"/>
      <c r="Z23" s="5"/>
      <c r="AA23" s="5"/>
      <c r="AB23" s="350"/>
    </row>
    <row r="24" spans="3:28">
      <c r="C24" s="349"/>
      <c r="D24" s="5"/>
      <c r="E24" s="5"/>
      <c r="F24" s="347"/>
      <c r="G24" s="3"/>
      <c r="H24" s="3"/>
      <c r="I24" s="3"/>
      <c r="J24" s="3"/>
      <c r="K24" s="348"/>
      <c r="L24" s="5"/>
      <c r="S24" s="5"/>
      <c r="T24" s="5"/>
      <c r="U24" s="5"/>
      <c r="V24" s="5"/>
      <c r="W24" s="5"/>
      <c r="X24" s="5"/>
      <c r="Y24" s="5"/>
      <c r="Z24" s="5"/>
      <c r="AA24" s="5"/>
      <c r="AB24" s="350"/>
    </row>
    <row r="25" spans="3:28">
      <c r="C25" s="349"/>
      <c r="D25" s="5"/>
      <c r="E25" s="5"/>
      <c r="F25" s="347"/>
      <c r="G25" s="3"/>
      <c r="H25" s="3"/>
      <c r="I25" s="3"/>
      <c r="J25" s="3"/>
      <c r="K25" s="348"/>
      <c r="L25" s="5"/>
      <c r="S25" s="5"/>
      <c r="T25" s="5"/>
      <c r="U25" s="5"/>
      <c r="V25" s="5"/>
      <c r="W25" s="5"/>
      <c r="X25" s="5"/>
      <c r="Y25" s="5"/>
      <c r="Z25" s="5"/>
      <c r="AA25" s="5"/>
      <c r="AB25" s="350"/>
    </row>
    <row r="26" spans="3:28" ht="15.75" thickBot="1">
      <c r="C26" s="349"/>
      <c r="D26" s="5"/>
      <c r="E26" s="5"/>
      <c r="F26" s="356"/>
      <c r="G26" s="357"/>
      <c r="H26" s="357"/>
      <c r="I26" s="357"/>
      <c r="J26" s="357"/>
      <c r="K26" s="358"/>
      <c r="L26" s="5"/>
      <c r="M26" s="359"/>
      <c r="N26" s="359"/>
      <c r="O26" s="359"/>
      <c r="P26" s="359"/>
      <c r="Q26" s="359"/>
      <c r="R26" s="359"/>
      <c r="S26" s="5"/>
      <c r="T26" s="5"/>
      <c r="U26" s="5"/>
      <c r="V26" s="5"/>
      <c r="W26" s="5"/>
      <c r="X26" s="5"/>
      <c r="Y26" s="5"/>
      <c r="Z26" s="5"/>
      <c r="AA26" s="5"/>
      <c r="AB26" s="350"/>
    </row>
    <row r="27" spans="3:28">
      <c r="C27" s="349"/>
      <c r="D27" s="5"/>
      <c r="E27" s="5"/>
      <c r="F27" s="5"/>
      <c r="G27" s="5"/>
      <c r="H27" s="5"/>
      <c r="I27" s="5"/>
      <c r="J27" s="5"/>
      <c r="K27" s="5"/>
      <c r="L27" s="5"/>
      <c r="M27" s="359"/>
      <c r="N27" s="359"/>
      <c r="O27" s="359"/>
      <c r="P27" s="359"/>
      <c r="Q27" s="359"/>
      <c r="R27" s="359"/>
      <c r="S27" s="5"/>
      <c r="T27" s="5"/>
      <c r="U27" s="5"/>
      <c r="V27" s="5"/>
      <c r="W27" s="5"/>
      <c r="X27" s="5"/>
      <c r="Y27" s="5"/>
      <c r="Z27" s="5"/>
      <c r="AA27" s="5"/>
      <c r="AB27" s="350"/>
    </row>
    <row r="28" spans="3:28">
      <c r="C28" s="349"/>
      <c r="D28" s="5"/>
      <c r="E28" s="5"/>
      <c r="F28" s="5"/>
      <c r="G28" s="5"/>
      <c r="H28" s="5"/>
      <c r="I28" s="5"/>
      <c r="J28" s="5"/>
      <c r="K28" s="5"/>
      <c r="L28" s="5"/>
      <c r="M28" s="359"/>
      <c r="N28" s="359"/>
      <c r="O28" s="359"/>
      <c r="P28" s="359"/>
      <c r="Q28" s="359"/>
      <c r="R28" s="359"/>
      <c r="S28" s="5"/>
      <c r="T28" s="5"/>
      <c r="U28" s="5"/>
      <c r="V28" s="5"/>
      <c r="W28" s="5"/>
      <c r="X28" s="5"/>
      <c r="Y28" s="5"/>
      <c r="Z28" s="5"/>
      <c r="AA28" s="5"/>
      <c r="AB28" s="350"/>
    </row>
    <row r="29" spans="3:28">
      <c r="C29" s="349"/>
      <c r="D29" s="5"/>
      <c r="E29" s="5"/>
      <c r="F29" s="5"/>
      <c r="G29" s="5"/>
      <c r="H29" s="5"/>
      <c r="I29" s="5"/>
      <c r="J29" s="5"/>
      <c r="K29" s="5"/>
      <c r="L29" s="5"/>
      <c r="M29" s="359"/>
      <c r="N29" s="359"/>
      <c r="O29" s="359"/>
      <c r="P29" s="359"/>
      <c r="Q29" s="359"/>
      <c r="R29" s="359"/>
      <c r="S29" s="5"/>
      <c r="T29" s="5"/>
      <c r="U29" s="5"/>
      <c r="V29" s="5"/>
      <c r="W29" s="5"/>
      <c r="X29" s="5"/>
      <c r="Y29" s="5"/>
      <c r="Z29" s="5"/>
      <c r="AA29" s="5"/>
      <c r="AB29" s="350"/>
    </row>
    <row r="30" spans="3:28" ht="15.75" thickBot="1">
      <c r="C30" s="351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3"/>
    </row>
    <row r="31" spans="3:28">
      <c r="C31" s="5"/>
      <c r="D31" s="5"/>
      <c r="E31" s="5"/>
    </row>
  </sheetData>
  <mergeCells count="1">
    <mergeCell ref="C4:AB4"/>
  </mergeCells>
  <pageMargins left="0.7" right="0.7" top="0.75" bottom="0.75" header="0.3" footer="0.3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G186"/>
  <sheetViews>
    <sheetView zoomScale="40" zoomScaleNormal="40" workbookViewId="0">
      <selection activeCell="L58" sqref="L58"/>
    </sheetView>
  </sheetViews>
  <sheetFormatPr defaultColWidth="0" defaultRowHeight="15"/>
  <cols>
    <col min="1" max="1" width="14.28515625" style="119" customWidth="1"/>
    <col min="2" max="2" width="15" style="119" customWidth="1"/>
    <col min="3" max="3" width="90.42578125" style="119" customWidth="1"/>
    <col min="4" max="108" width="25.7109375" style="119" customWidth="1"/>
    <col min="109" max="109" width="9.140625" style="119" customWidth="1"/>
    <col min="110" max="110" width="9.140625" style="119" hidden="1" customWidth="1"/>
    <col min="111" max="163" width="0" style="119" hidden="1" customWidth="1"/>
    <col min="164" max="16384" width="9.140625" style="119" hidden="1"/>
  </cols>
  <sheetData>
    <row r="1" spans="1:110" ht="23.25">
      <c r="C1" s="532" t="s">
        <v>24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  <c r="P1" s="122"/>
      <c r="Q1" s="122"/>
      <c r="R1" s="122"/>
      <c r="S1" s="122"/>
      <c r="T1" s="122"/>
      <c r="U1" s="122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</row>
    <row r="2" spans="1:110" ht="23.25">
      <c r="C2" s="5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122"/>
      <c r="P2" s="122"/>
      <c r="Q2" s="122"/>
      <c r="R2" s="122"/>
      <c r="S2" s="122"/>
      <c r="T2" s="122"/>
      <c r="U2" s="122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</row>
    <row r="3" spans="1:110" ht="23.25">
      <c r="C3" s="53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122"/>
      <c r="P3" s="122"/>
      <c r="Q3" s="122"/>
      <c r="R3" s="122"/>
      <c r="S3" s="122"/>
      <c r="T3" s="122"/>
      <c r="U3" s="122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</row>
    <row r="4" spans="1:110" ht="26.25">
      <c r="C4" s="7" t="s">
        <v>595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  <c r="O4" s="124"/>
      <c r="P4" s="124"/>
      <c r="Q4" s="124"/>
      <c r="R4" s="124"/>
      <c r="S4" s="124"/>
      <c r="T4" s="124"/>
      <c r="U4" s="124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6"/>
      <c r="AX4" s="126"/>
      <c r="AY4" s="126"/>
      <c r="AZ4" s="126"/>
      <c r="BA4" s="126"/>
      <c r="BB4" s="126"/>
      <c r="BC4" s="127"/>
      <c r="BD4" s="128"/>
      <c r="BE4" s="129"/>
      <c r="BF4" s="129"/>
      <c r="BG4" s="129"/>
      <c r="BH4" s="129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</row>
    <row r="5" spans="1:110" s="1" customFormat="1"/>
    <row r="6" spans="1:110" s="1" customFormat="1"/>
    <row r="7" spans="1:110" s="1" customFormat="1"/>
    <row r="9" spans="1:110" ht="23.25" customHeight="1">
      <c r="C9" s="646" t="s">
        <v>746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</row>
    <row r="10" spans="1:110" ht="15.75" customHeight="1" thickBot="1">
      <c r="C10" s="282"/>
    </row>
    <row r="11" spans="1:110" ht="15.75" thickBot="1">
      <c r="C11" s="131"/>
      <c r="D11" s="1239" t="s">
        <v>333</v>
      </c>
      <c r="E11" s="1240"/>
      <c r="F11" s="132" t="s">
        <v>4</v>
      </c>
      <c r="G11" s="133"/>
      <c r="H11" s="133"/>
      <c r="I11" s="133"/>
      <c r="J11" s="133"/>
      <c r="K11" s="133"/>
      <c r="L11" s="133"/>
      <c r="M11" s="133"/>
      <c r="N11" s="13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4"/>
    </row>
    <row r="12" spans="1:110" ht="26.25" customHeight="1" thickBot="1">
      <c r="C12" s="134"/>
      <c r="D12" s="285" t="s">
        <v>334</v>
      </c>
      <c r="E12" s="73" t="s">
        <v>335</v>
      </c>
      <c r="F12" s="286" t="s">
        <v>461</v>
      </c>
      <c r="G12" s="286" t="s">
        <v>462</v>
      </c>
      <c r="H12" s="286" t="s">
        <v>463</v>
      </c>
      <c r="I12" s="286" t="s">
        <v>464</v>
      </c>
      <c r="J12" s="286" t="s">
        <v>556</v>
      </c>
      <c r="K12" s="286" t="s">
        <v>567</v>
      </c>
      <c r="L12" s="286" t="s">
        <v>568</v>
      </c>
      <c r="M12" s="286" t="s">
        <v>569</v>
      </c>
      <c r="N12" s="286" t="s">
        <v>570</v>
      </c>
      <c r="O12" s="286" t="s">
        <v>604</v>
      </c>
      <c r="P12" s="286" t="s">
        <v>605</v>
      </c>
      <c r="Q12" s="286" t="s">
        <v>606</v>
      </c>
      <c r="R12" s="286" t="s">
        <v>607</v>
      </c>
      <c r="S12" s="286" t="s">
        <v>608</v>
      </c>
      <c r="T12" s="286" t="s">
        <v>609</v>
      </c>
      <c r="U12" s="286" t="s">
        <v>610</v>
      </c>
      <c r="V12" s="286" t="s">
        <v>611</v>
      </c>
      <c r="W12" s="286" t="s">
        <v>612</v>
      </c>
      <c r="X12" s="286" t="s">
        <v>613</v>
      </c>
      <c r="Y12" s="286" t="s">
        <v>614</v>
      </c>
      <c r="Z12" s="286" t="s">
        <v>615</v>
      </c>
      <c r="AA12" s="286" t="s">
        <v>616</v>
      </c>
      <c r="AB12" s="286" t="s">
        <v>617</v>
      </c>
      <c r="AC12" s="286" t="s">
        <v>618</v>
      </c>
      <c r="AD12" s="286" t="s">
        <v>619</v>
      </c>
      <c r="AE12" s="286" t="s">
        <v>620</v>
      </c>
      <c r="AF12" s="286" t="s">
        <v>621</v>
      </c>
      <c r="AG12" s="286" t="s">
        <v>622</v>
      </c>
      <c r="AH12" s="286" t="s">
        <v>623</v>
      </c>
      <c r="AI12" s="286" t="s">
        <v>624</v>
      </c>
      <c r="AJ12" s="286" t="s">
        <v>625</v>
      </c>
      <c r="AK12" s="286" t="s">
        <v>626</v>
      </c>
      <c r="AL12" s="286" t="s">
        <v>627</v>
      </c>
      <c r="AM12" s="286" t="s">
        <v>628</v>
      </c>
      <c r="AN12" s="286" t="s">
        <v>629</v>
      </c>
      <c r="AO12" s="286" t="s">
        <v>630</v>
      </c>
      <c r="AP12" s="286" t="s">
        <v>631</v>
      </c>
      <c r="AQ12" s="286" t="s">
        <v>632</v>
      </c>
      <c r="AR12" s="286" t="s">
        <v>633</v>
      </c>
      <c r="AS12" s="286" t="s">
        <v>634</v>
      </c>
      <c r="AT12" s="286" t="s">
        <v>635</v>
      </c>
      <c r="AU12" s="286" t="s">
        <v>636</v>
      </c>
      <c r="AV12" s="286" t="s">
        <v>637</v>
      </c>
      <c r="AW12" s="286" t="s">
        <v>638</v>
      </c>
      <c r="AX12" s="286" t="s">
        <v>639</v>
      </c>
      <c r="AY12" s="286" t="s">
        <v>640</v>
      </c>
      <c r="AZ12" s="286" t="s">
        <v>641</v>
      </c>
      <c r="BA12" s="286" t="s">
        <v>642</v>
      </c>
      <c r="BB12" s="286" t="s">
        <v>643</v>
      </c>
      <c r="BC12" s="286" t="s">
        <v>644</v>
      </c>
      <c r="BD12" s="286" t="s">
        <v>645</v>
      </c>
      <c r="BE12" s="286" t="s">
        <v>646</v>
      </c>
      <c r="BF12" s="286" t="s">
        <v>647</v>
      </c>
      <c r="BG12" s="286" t="s">
        <v>648</v>
      </c>
      <c r="BH12" s="286" t="s">
        <v>649</v>
      </c>
      <c r="BI12" s="286" t="s">
        <v>650</v>
      </c>
      <c r="BJ12" s="286" t="s">
        <v>651</v>
      </c>
      <c r="BK12" s="286" t="s">
        <v>652</v>
      </c>
      <c r="BL12" s="286" t="s">
        <v>653</v>
      </c>
      <c r="BM12" s="286" t="s">
        <v>654</v>
      </c>
      <c r="BN12" s="286" t="s">
        <v>655</v>
      </c>
      <c r="BO12" s="286" t="s">
        <v>656</v>
      </c>
      <c r="BP12" s="286" t="s">
        <v>657</v>
      </c>
      <c r="BQ12" s="286" t="s">
        <v>658</v>
      </c>
      <c r="BR12" s="286" t="s">
        <v>659</v>
      </c>
      <c r="BS12" s="286" t="s">
        <v>660</v>
      </c>
      <c r="BT12" s="286" t="s">
        <v>661</v>
      </c>
      <c r="BU12" s="286" t="s">
        <v>662</v>
      </c>
      <c r="BV12" s="286" t="s">
        <v>663</v>
      </c>
      <c r="BW12" s="286" t="s">
        <v>664</v>
      </c>
      <c r="BX12" s="286" t="s">
        <v>665</v>
      </c>
      <c r="BY12" s="286" t="s">
        <v>666</v>
      </c>
      <c r="BZ12" s="286" t="s">
        <v>667</v>
      </c>
      <c r="CA12" s="286" t="s">
        <v>668</v>
      </c>
      <c r="CB12" s="286" t="s">
        <v>669</v>
      </c>
      <c r="CC12" s="286" t="s">
        <v>670</v>
      </c>
      <c r="CD12" s="286" t="s">
        <v>671</v>
      </c>
      <c r="CE12" s="286" t="s">
        <v>672</v>
      </c>
      <c r="CF12" s="286" t="s">
        <v>673</v>
      </c>
      <c r="CG12" s="286" t="s">
        <v>674</v>
      </c>
      <c r="CH12" s="286" t="s">
        <v>675</v>
      </c>
      <c r="CI12" s="286" t="s">
        <v>676</v>
      </c>
      <c r="CJ12" s="286" t="s">
        <v>677</v>
      </c>
      <c r="CK12" s="286" t="s">
        <v>678</v>
      </c>
      <c r="CL12" s="286" t="s">
        <v>679</v>
      </c>
      <c r="CM12" s="286" t="s">
        <v>680</v>
      </c>
      <c r="CN12" s="286" t="s">
        <v>681</v>
      </c>
      <c r="CO12" s="286" t="s">
        <v>682</v>
      </c>
      <c r="CP12" s="286" t="s">
        <v>683</v>
      </c>
      <c r="CQ12" s="286" t="s">
        <v>684</v>
      </c>
      <c r="CR12" s="286" t="s">
        <v>685</v>
      </c>
      <c r="CS12" s="286" t="s">
        <v>686</v>
      </c>
      <c r="CT12" s="286" t="s">
        <v>687</v>
      </c>
      <c r="CU12" s="286" t="s">
        <v>688</v>
      </c>
      <c r="CV12" s="286" t="s">
        <v>689</v>
      </c>
      <c r="CW12" s="286" t="s">
        <v>690</v>
      </c>
      <c r="CX12" s="286" t="s">
        <v>691</v>
      </c>
      <c r="CY12" s="286" t="s">
        <v>692</v>
      </c>
      <c r="CZ12" s="286" t="s">
        <v>693</v>
      </c>
      <c r="DA12" s="286" t="s">
        <v>694</v>
      </c>
      <c r="DB12" s="286" t="s">
        <v>695</v>
      </c>
      <c r="DC12" s="286" t="s">
        <v>696</v>
      </c>
      <c r="DD12" s="287" t="s">
        <v>697</v>
      </c>
    </row>
    <row r="13" spans="1:110" ht="18.75" customHeight="1" thickBot="1">
      <c r="C13" s="288" t="s">
        <v>134</v>
      </c>
      <c r="D13" s="289"/>
      <c r="E13" s="290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2"/>
    </row>
    <row r="14" spans="1:110" ht="18.75" customHeight="1" thickBot="1">
      <c r="A14" s="74"/>
      <c r="C14" s="293" t="s">
        <v>177</v>
      </c>
      <c r="D14" s="294"/>
      <c r="E14" s="295"/>
      <c r="F14" s="297"/>
      <c r="G14" s="298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299"/>
      <c r="CJ14" s="299"/>
      <c r="CK14" s="299"/>
      <c r="CL14" s="299"/>
      <c r="CM14" s="299"/>
      <c r="CN14" s="299"/>
      <c r="CO14" s="299"/>
      <c r="CP14" s="299"/>
      <c r="CQ14" s="299"/>
      <c r="CR14" s="299"/>
      <c r="CS14" s="299"/>
      <c r="CT14" s="299"/>
      <c r="CU14" s="299"/>
      <c r="CV14" s="299"/>
      <c r="CW14" s="299"/>
      <c r="CX14" s="299"/>
      <c r="CY14" s="299"/>
      <c r="CZ14" s="299"/>
      <c r="DA14" s="299"/>
      <c r="DB14" s="299"/>
      <c r="DC14" s="299"/>
      <c r="DD14" s="300"/>
    </row>
    <row r="15" spans="1:110" ht="18.75" customHeight="1">
      <c r="C15" s="301" t="s">
        <v>178</v>
      </c>
      <c r="D15" s="883"/>
      <c r="E15" s="884"/>
      <c r="F15" s="885"/>
      <c r="G15" s="885"/>
      <c r="H15" s="885"/>
      <c r="I15" s="885"/>
      <c r="J15" s="885"/>
      <c r="K15" s="885"/>
      <c r="L15" s="885"/>
      <c r="M15" s="885"/>
      <c r="N15" s="885"/>
      <c r="O15" s="885"/>
      <c r="P15" s="885"/>
      <c r="Q15" s="885"/>
      <c r="R15" s="885"/>
      <c r="S15" s="885"/>
      <c r="T15" s="885"/>
      <c r="U15" s="885"/>
      <c r="V15" s="885"/>
      <c r="W15" s="885"/>
      <c r="X15" s="885"/>
      <c r="Y15" s="885"/>
      <c r="Z15" s="885"/>
      <c r="AA15" s="885"/>
      <c r="AB15" s="885"/>
      <c r="AC15" s="885"/>
      <c r="AD15" s="885"/>
      <c r="AE15" s="885"/>
      <c r="AF15" s="885"/>
      <c r="AG15" s="885"/>
      <c r="AH15" s="885"/>
      <c r="AI15" s="885"/>
      <c r="AJ15" s="885"/>
      <c r="AK15" s="885"/>
      <c r="AL15" s="885"/>
      <c r="AM15" s="885"/>
      <c r="AN15" s="885"/>
      <c r="AO15" s="885"/>
      <c r="AP15" s="885"/>
      <c r="AQ15" s="885"/>
      <c r="AR15" s="885"/>
      <c r="AS15" s="885"/>
      <c r="AT15" s="885"/>
      <c r="AU15" s="885"/>
      <c r="AV15" s="885"/>
      <c r="AW15" s="885"/>
      <c r="AX15" s="885"/>
      <c r="AY15" s="885"/>
      <c r="AZ15" s="885"/>
      <c r="BA15" s="885"/>
      <c r="BB15" s="885"/>
      <c r="BC15" s="885"/>
      <c r="BD15" s="885"/>
      <c r="BE15" s="885"/>
      <c r="BF15" s="885"/>
      <c r="BG15" s="885"/>
      <c r="BH15" s="885"/>
      <c r="BI15" s="885"/>
      <c r="BJ15" s="885"/>
      <c r="BK15" s="885"/>
      <c r="BL15" s="885"/>
      <c r="BM15" s="885"/>
      <c r="BN15" s="885"/>
      <c r="BO15" s="885"/>
      <c r="BP15" s="885"/>
      <c r="BQ15" s="885"/>
      <c r="BR15" s="885"/>
      <c r="BS15" s="885"/>
      <c r="BT15" s="885"/>
      <c r="BU15" s="885"/>
      <c r="BV15" s="885"/>
      <c r="BW15" s="885"/>
      <c r="BX15" s="885"/>
      <c r="BY15" s="885"/>
      <c r="BZ15" s="885"/>
      <c r="CA15" s="885"/>
      <c r="CB15" s="885"/>
      <c r="CC15" s="885"/>
      <c r="CD15" s="885"/>
      <c r="CE15" s="885"/>
      <c r="CF15" s="885"/>
      <c r="CG15" s="885"/>
      <c r="CH15" s="885"/>
      <c r="CI15" s="885"/>
      <c r="CJ15" s="885"/>
      <c r="CK15" s="885"/>
      <c r="CL15" s="885"/>
      <c r="CM15" s="885"/>
      <c r="CN15" s="885"/>
      <c r="CO15" s="885"/>
      <c r="CP15" s="885"/>
      <c r="CQ15" s="885"/>
      <c r="CR15" s="885"/>
      <c r="CS15" s="885"/>
      <c r="CT15" s="885"/>
      <c r="CU15" s="885"/>
      <c r="CV15" s="885"/>
      <c r="CW15" s="885"/>
      <c r="CX15" s="885"/>
      <c r="CY15" s="885"/>
      <c r="CZ15" s="885"/>
      <c r="DA15" s="885"/>
      <c r="DB15" s="885"/>
      <c r="DC15" s="885"/>
      <c r="DD15" s="884"/>
    </row>
    <row r="16" spans="1:110" ht="18.75" customHeight="1">
      <c r="C16" s="301" t="s">
        <v>179</v>
      </c>
      <c r="D16" s="872"/>
      <c r="E16" s="873"/>
      <c r="F16" s="874"/>
      <c r="G16" s="874"/>
      <c r="H16" s="874"/>
      <c r="I16" s="874"/>
      <c r="J16" s="874"/>
      <c r="K16" s="874"/>
      <c r="L16" s="874"/>
      <c r="M16" s="874"/>
      <c r="N16" s="874"/>
      <c r="O16" s="874"/>
      <c r="P16" s="874"/>
      <c r="Q16" s="874"/>
      <c r="R16" s="874"/>
      <c r="S16" s="874"/>
      <c r="T16" s="874"/>
      <c r="U16" s="874"/>
      <c r="V16" s="874"/>
      <c r="W16" s="874"/>
      <c r="X16" s="874"/>
      <c r="Y16" s="874"/>
      <c r="Z16" s="874"/>
      <c r="AA16" s="874"/>
      <c r="AB16" s="874"/>
      <c r="AC16" s="874"/>
      <c r="AD16" s="874"/>
      <c r="AE16" s="874"/>
      <c r="AF16" s="874"/>
      <c r="AG16" s="874"/>
      <c r="AH16" s="874"/>
      <c r="AI16" s="874"/>
      <c r="AJ16" s="874"/>
      <c r="AK16" s="874"/>
      <c r="AL16" s="874"/>
      <c r="AM16" s="874"/>
      <c r="AN16" s="874"/>
      <c r="AO16" s="874"/>
      <c r="AP16" s="874"/>
      <c r="AQ16" s="874"/>
      <c r="AR16" s="874"/>
      <c r="AS16" s="874"/>
      <c r="AT16" s="874"/>
      <c r="AU16" s="874"/>
      <c r="AV16" s="874"/>
      <c r="AW16" s="874"/>
      <c r="AX16" s="874"/>
      <c r="AY16" s="874"/>
      <c r="AZ16" s="874"/>
      <c r="BA16" s="874"/>
      <c r="BB16" s="874"/>
      <c r="BC16" s="874"/>
      <c r="BD16" s="874"/>
      <c r="BE16" s="874"/>
      <c r="BF16" s="874"/>
      <c r="BG16" s="874"/>
      <c r="BH16" s="874"/>
      <c r="BI16" s="874"/>
      <c r="BJ16" s="874"/>
      <c r="BK16" s="874"/>
      <c r="BL16" s="874"/>
      <c r="BM16" s="874"/>
      <c r="BN16" s="874"/>
      <c r="BO16" s="874"/>
      <c r="BP16" s="874"/>
      <c r="BQ16" s="874"/>
      <c r="BR16" s="874"/>
      <c r="BS16" s="874"/>
      <c r="BT16" s="874"/>
      <c r="BU16" s="874"/>
      <c r="BV16" s="874"/>
      <c r="BW16" s="874"/>
      <c r="BX16" s="874"/>
      <c r="BY16" s="874"/>
      <c r="BZ16" s="874"/>
      <c r="CA16" s="874"/>
      <c r="CB16" s="874"/>
      <c r="CC16" s="874"/>
      <c r="CD16" s="874"/>
      <c r="CE16" s="874"/>
      <c r="CF16" s="874"/>
      <c r="CG16" s="874"/>
      <c r="CH16" s="874"/>
      <c r="CI16" s="874"/>
      <c r="CJ16" s="874"/>
      <c r="CK16" s="874"/>
      <c r="CL16" s="874"/>
      <c r="CM16" s="874"/>
      <c r="CN16" s="874"/>
      <c r="CO16" s="874"/>
      <c r="CP16" s="874"/>
      <c r="CQ16" s="874"/>
      <c r="CR16" s="874"/>
      <c r="CS16" s="874"/>
      <c r="CT16" s="874"/>
      <c r="CU16" s="874"/>
      <c r="CV16" s="874"/>
      <c r="CW16" s="874"/>
      <c r="CX16" s="874"/>
      <c r="CY16" s="874"/>
      <c r="CZ16" s="874"/>
      <c r="DA16" s="874"/>
      <c r="DB16" s="874"/>
      <c r="DC16" s="874"/>
      <c r="DD16" s="873"/>
    </row>
    <row r="17" spans="1:108" ht="18.75" customHeight="1">
      <c r="C17" s="301" t="s">
        <v>180</v>
      </c>
      <c r="D17" s="872"/>
      <c r="E17" s="873"/>
      <c r="F17" s="874"/>
      <c r="G17" s="874"/>
      <c r="H17" s="874"/>
      <c r="I17" s="874"/>
      <c r="J17" s="874"/>
      <c r="K17" s="874"/>
      <c r="L17" s="874"/>
      <c r="M17" s="874"/>
      <c r="N17" s="874"/>
      <c r="O17" s="874"/>
      <c r="P17" s="874"/>
      <c r="Q17" s="874"/>
      <c r="R17" s="874"/>
      <c r="S17" s="874"/>
      <c r="T17" s="874"/>
      <c r="U17" s="874"/>
      <c r="V17" s="874"/>
      <c r="W17" s="874"/>
      <c r="X17" s="874"/>
      <c r="Y17" s="874"/>
      <c r="Z17" s="874"/>
      <c r="AA17" s="874"/>
      <c r="AB17" s="874"/>
      <c r="AC17" s="874"/>
      <c r="AD17" s="874"/>
      <c r="AE17" s="874"/>
      <c r="AF17" s="874"/>
      <c r="AG17" s="874"/>
      <c r="AH17" s="874"/>
      <c r="AI17" s="874"/>
      <c r="AJ17" s="874"/>
      <c r="AK17" s="874"/>
      <c r="AL17" s="874"/>
      <c r="AM17" s="874"/>
      <c r="AN17" s="874"/>
      <c r="AO17" s="874"/>
      <c r="AP17" s="874"/>
      <c r="AQ17" s="874"/>
      <c r="AR17" s="874"/>
      <c r="AS17" s="874"/>
      <c r="AT17" s="874"/>
      <c r="AU17" s="874"/>
      <c r="AV17" s="874"/>
      <c r="AW17" s="874"/>
      <c r="AX17" s="874"/>
      <c r="AY17" s="874"/>
      <c r="AZ17" s="874"/>
      <c r="BA17" s="874"/>
      <c r="BB17" s="874"/>
      <c r="BC17" s="874"/>
      <c r="BD17" s="874"/>
      <c r="BE17" s="874"/>
      <c r="BF17" s="874"/>
      <c r="BG17" s="874"/>
      <c r="BH17" s="874"/>
      <c r="BI17" s="874"/>
      <c r="BJ17" s="874"/>
      <c r="BK17" s="874"/>
      <c r="BL17" s="874"/>
      <c r="BM17" s="874"/>
      <c r="BN17" s="874"/>
      <c r="BO17" s="874"/>
      <c r="BP17" s="874"/>
      <c r="BQ17" s="874"/>
      <c r="BR17" s="874"/>
      <c r="BS17" s="874"/>
      <c r="BT17" s="874"/>
      <c r="BU17" s="874"/>
      <c r="BV17" s="874"/>
      <c r="BW17" s="874"/>
      <c r="BX17" s="874"/>
      <c r="BY17" s="874"/>
      <c r="BZ17" s="874"/>
      <c r="CA17" s="874"/>
      <c r="CB17" s="874"/>
      <c r="CC17" s="874"/>
      <c r="CD17" s="874"/>
      <c r="CE17" s="874"/>
      <c r="CF17" s="874"/>
      <c r="CG17" s="874"/>
      <c r="CH17" s="874"/>
      <c r="CI17" s="874"/>
      <c r="CJ17" s="874"/>
      <c r="CK17" s="874"/>
      <c r="CL17" s="874"/>
      <c r="CM17" s="874"/>
      <c r="CN17" s="874"/>
      <c r="CO17" s="874"/>
      <c r="CP17" s="874"/>
      <c r="CQ17" s="874"/>
      <c r="CR17" s="874"/>
      <c r="CS17" s="874"/>
      <c r="CT17" s="874"/>
      <c r="CU17" s="874"/>
      <c r="CV17" s="874"/>
      <c r="CW17" s="874"/>
      <c r="CX17" s="874"/>
      <c r="CY17" s="874"/>
      <c r="CZ17" s="874"/>
      <c r="DA17" s="874"/>
      <c r="DB17" s="874"/>
      <c r="DC17" s="874"/>
      <c r="DD17" s="873"/>
    </row>
    <row r="18" spans="1:108" ht="18.75" customHeight="1">
      <c r="C18" s="301" t="s">
        <v>181</v>
      </c>
      <c r="D18" s="872"/>
      <c r="E18" s="873"/>
      <c r="F18" s="874"/>
      <c r="G18" s="874"/>
      <c r="H18" s="874"/>
      <c r="I18" s="874"/>
      <c r="J18" s="874"/>
      <c r="K18" s="874"/>
      <c r="L18" s="874"/>
      <c r="M18" s="874"/>
      <c r="N18" s="874"/>
      <c r="O18" s="874"/>
      <c r="P18" s="874"/>
      <c r="Q18" s="874"/>
      <c r="R18" s="874"/>
      <c r="S18" s="874"/>
      <c r="T18" s="874"/>
      <c r="U18" s="874"/>
      <c r="V18" s="874"/>
      <c r="W18" s="874"/>
      <c r="X18" s="874"/>
      <c r="Y18" s="874"/>
      <c r="Z18" s="874"/>
      <c r="AA18" s="874"/>
      <c r="AB18" s="874"/>
      <c r="AC18" s="874"/>
      <c r="AD18" s="874"/>
      <c r="AE18" s="874"/>
      <c r="AF18" s="874"/>
      <c r="AG18" s="874"/>
      <c r="AH18" s="874"/>
      <c r="AI18" s="874"/>
      <c r="AJ18" s="874"/>
      <c r="AK18" s="874"/>
      <c r="AL18" s="874"/>
      <c r="AM18" s="874"/>
      <c r="AN18" s="874"/>
      <c r="AO18" s="874"/>
      <c r="AP18" s="874"/>
      <c r="AQ18" s="874"/>
      <c r="AR18" s="874"/>
      <c r="AS18" s="874"/>
      <c r="AT18" s="874"/>
      <c r="AU18" s="874"/>
      <c r="AV18" s="874"/>
      <c r="AW18" s="874"/>
      <c r="AX18" s="874"/>
      <c r="AY18" s="874"/>
      <c r="AZ18" s="874"/>
      <c r="BA18" s="874"/>
      <c r="BB18" s="874"/>
      <c r="BC18" s="874"/>
      <c r="BD18" s="874"/>
      <c r="BE18" s="874"/>
      <c r="BF18" s="874"/>
      <c r="BG18" s="874"/>
      <c r="BH18" s="874"/>
      <c r="BI18" s="874"/>
      <c r="BJ18" s="874"/>
      <c r="BK18" s="874"/>
      <c r="BL18" s="874"/>
      <c r="BM18" s="874"/>
      <c r="BN18" s="874"/>
      <c r="BO18" s="874"/>
      <c r="BP18" s="874"/>
      <c r="BQ18" s="874"/>
      <c r="BR18" s="874"/>
      <c r="BS18" s="874"/>
      <c r="BT18" s="874"/>
      <c r="BU18" s="874"/>
      <c r="BV18" s="874"/>
      <c r="BW18" s="874"/>
      <c r="BX18" s="874"/>
      <c r="BY18" s="874"/>
      <c r="BZ18" s="874"/>
      <c r="CA18" s="874"/>
      <c r="CB18" s="874"/>
      <c r="CC18" s="874"/>
      <c r="CD18" s="874"/>
      <c r="CE18" s="874"/>
      <c r="CF18" s="874"/>
      <c r="CG18" s="874"/>
      <c r="CH18" s="874"/>
      <c r="CI18" s="874"/>
      <c r="CJ18" s="874"/>
      <c r="CK18" s="874"/>
      <c r="CL18" s="874"/>
      <c r="CM18" s="874"/>
      <c r="CN18" s="874"/>
      <c r="CO18" s="874"/>
      <c r="CP18" s="874"/>
      <c r="CQ18" s="874"/>
      <c r="CR18" s="874"/>
      <c r="CS18" s="874"/>
      <c r="CT18" s="874"/>
      <c r="CU18" s="874"/>
      <c r="CV18" s="874"/>
      <c r="CW18" s="874"/>
      <c r="CX18" s="874"/>
      <c r="CY18" s="874"/>
      <c r="CZ18" s="874"/>
      <c r="DA18" s="874"/>
      <c r="DB18" s="874"/>
      <c r="DC18" s="874"/>
      <c r="DD18" s="873"/>
    </row>
    <row r="19" spans="1:108" ht="18.75" customHeight="1">
      <c r="C19" s="301" t="s">
        <v>182</v>
      </c>
      <c r="D19" s="872"/>
      <c r="E19" s="873"/>
      <c r="F19" s="874"/>
      <c r="G19" s="874"/>
      <c r="H19" s="874"/>
      <c r="I19" s="874"/>
      <c r="J19" s="874"/>
      <c r="K19" s="874"/>
      <c r="L19" s="874"/>
      <c r="M19" s="874"/>
      <c r="N19" s="874"/>
      <c r="O19" s="874"/>
      <c r="P19" s="874"/>
      <c r="Q19" s="874"/>
      <c r="R19" s="874"/>
      <c r="S19" s="874"/>
      <c r="T19" s="874"/>
      <c r="U19" s="874"/>
      <c r="V19" s="874"/>
      <c r="W19" s="874"/>
      <c r="X19" s="874"/>
      <c r="Y19" s="874"/>
      <c r="Z19" s="874"/>
      <c r="AA19" s="874"/>
      <c r="AB19" s="874"/>
      <c r="AC19" s="874"/>
      <c r="AD19" s="874"/>
      <c r="AE19" s="874"/>
      <c r="AF19" s="874"/>
      <c r="AG19" s="874"/>
      <c r="AH19" s="874"/>
      <c r="AI19" s="874"/>
      <c r="AJ19" s="874"/>
      <c r="AK19" s="874"/>
      <c r="AL19" s="874"/>
      <c r="AM19" s="874"/>
      <c r="AN19" s="874"/>
      <c r="AO19" s="874"/>
      <c r="AP19" s="874"/>
      <c r="AQ19" s="874"/>
      <c r="AR19" s="874"/>
      <c r="AS19" s="874"/>
      <c r="AT19" s="874"/>
      <c r="AU19" s="874"/>
      <c r="AV19" s="874"/>
      <c r="AW19" s="874"/>
      <c r="AX19" s="874"/>
      <c r="AY19" s="874"/>
      <c r="AZ19" s="874"/>
      <c r="BA19" s="874"/>
      <c r="BB19" s="874"/>
      <c r="BC19" s="874"/>
      <c r="BD19" s="874"/>
      <c r="BE19" s="874"/>
      <c r="BF19" s="874"/>
      <c r="BG19" s="874"/>
      <c r="BH19" s="874"/>
      <c r="BI19" s="874"/>
      <c r="BJ19" s="874"/>
      <c r="BK19" s="874"/>
      <c r="BL19" s="874"/>
      <c r="BM19" s="874"/>
      <c r="BN19" s="874"/>
      <c r="BO19" s="874"/>
      <c r="BP19" s="874"/>
      <c r="BQ19" s="874"/>
      <c r="BR19" s="874"/>
      <c r="BS19" s="874"/>
      <c r="BT19" s="874"/>
      <c r="BU19" s="874"/>
      <c r="BV19" s="874"/>
      <c r="BW19" s="874"/>
      <c r="BX19" s="874"/>
      <c r="BY19" s="874"/>
      <c r="BZ19" s="874"/>
      <c r="CA19" s="874"/>
      <c r="CB19" s="874"/>
      <c r="CC19" s="874"/>
      <c r="CD19" s="874"/>
      <c r="CE19" s="874"/>
      <c r="CF19" s="874"/>
      <c r="CG19" s="874"/>
      <c r="CH19" s="874"/>
      <c r="CI19" s="874"/>
      <c r="CJ19" s="874"/>
      <c r="CK19" s="874"/>
      <c r="CL19" s="874"/>
      <c r="CM19" s="874"/>
      <c r="CN19" s="874"/>
      <c r="CO19" s="874"/>
      <c r="CP19" s="874"/>
      <c r="CQ19" s="874"/>
      <c r="CR19" s="874"/>
      <c r="CS19" s="874"/>
      <c r="CT19" s="874"/>
      <c r="CU19" s="874"/>
      <c r="CV19" s="874"/>
      <c r="CW19" s="874"/>
      <c r="CX19" s="874"/>
      <c r="CY19" s="874"/>
      <c r="CZ19" s="874"/>
      <c r="DA19" s="874"/>
      <c r="DB19" s="874"/>
      <c r="DC19" s="874"/>
      <c r="DD19" s="873"/>
    </row>
    <row r="20" spans="1:108" ht="18.75" customHeight="1">
      <c r="C20" s="301" t="s">
        <v>183</v>
      </c>
      <c r="D20" s="872"/>
      <c r="E20" s="873"/>
      <c r="F20" s="874"/>
      <c r="G20" s="874"/>
      <c r="H20" s="874"/>
      <c r="I20" s="874"/>
      <c r="J20" s="874"/>
      <c r="K20" s="874"/>
      <c r="L20" s="874"/>
      <c r="M20" s="874"/>
      <c r="N20" s="874"/>
      <c r="O20" s="874"/>
      <c r="P20" s="874"/>
      <c r="Q20" s="874"/>
      <c r="R20" s="874"/>
      <c r="S20" s="874"/>
      <c r="T20" s="874"/>
      <c r="U20" s="874"/>
      <c r="V20" s="874"/>
      <c r="W20" s="874"/>
      <c r="X20" s="874"/>
      <c r="Y20" s="874"/>
      <c r="Z20" s="874"/>
      <c r="AA20" s="874"/>
      <c r="AB20" s="874"/>
      <c r="AC20" s="874"/>
      <c r="AD20" s="874"/>
      <c r="AE20" s="874"/>
      <c r="AF20" s="874"/>
      <c r="AG20" s="874"/>
      <c r="AH20" s="874"/>
      <c r="AI20" s="874"/>
      <c r="AJ20" s="874"/>
      <c r="AK20" s="874"/>
      <c r="AL20" s="874"/>
      <c r="AM20" s="874"/>
      <c r="AN20" s="874"/>
      <c r="AO20" s="874"/>
      <c r="AP20" s="874"/>
      <c r="AQ20" s="874"/>
      <c r="AR20" s="874"/>
      <c r="AS20" s="874"/>
      <c r="AT20" s="874"/>
      <c r="AU20" s="874"/>
      <c r="AV20" s="874"/>
      <c r="AW20" s="874"/>
      <c r="AX20" s="874"/>
      <c r="AY20" s="874"/>
      <c r="AZ20" s="874"/>
      <c r="BA20" s="874"/>
      <c r="BB20" s="874"/>
      <c r="BC20" s="874"/>
      <c r="BD20" s="874"/>
      <c r="BE20" s="874"/>
      <c r="BF20" s="874"/>
      <c r="BG20" s="874"/>
      <c r="BH20" s="874"/>
      <c r="BI20" s="874"/>
      <c r="BJ20" s="874"/>
      <c r="BK20" s="874"/>
      <c r="BL20" s="874"/>
      <c r="BM20" s="874"/>
      <c r="BN20" s="874"/>
      <c r="BO20" s="874"/>
      <c r="BP20" s="874"/>
      <c r="BQ20" s="874"/>
      <c r="BR20" s="874"/>
      <c r="BS20" s="874"/>
      <c r="BT20" s="874"/>
      <c r="BU20" s="874"/>
      <c r="BV20" s="874"/>
      <c r="BW20" s="874"/>
      <c r="BX20" s="874"/>
      <c r="BY20" s="874"/>
      <c r="BZ20" s="874"/>
      <c r="CA20" s="874"/>
      <c r="CB20" s="874"/>
      <c r="CC20" s="874"/>
      <c r="CD20" s="874"/>
      <c r="CE20" s="874"/>
      <c r="CF20" s="874"/>
      <c r="CG20" s="874"/>
      <c r="CH20" s="874"/>
      <c r="CI20" s="874"/>
      <c r="CJ20" s="874"/>
      <c r="CK20" s="874"/>
      <c r="CL20" s="874"/>
      <c r="CM20" s="874"/>
      <c r="CN20" s="874"/>
      <c r="CO20" s="874"/>
      <c r="CP20" s="874"/>
      <c r="CQ20" s="874"/>
      <c r="CR20" s="874"/>
      <c r="CS20" s="874"/>
      <c r="CT20" s="874"/>
      <c r="CU20" s="874"/>
      <c r="CV20" s="874"/>
      <c r="CW20" s="874"/>
      <c r="CX20" s="874"/>
      <c r="CY20" s="874"/>
      <c r="CZ20" s="874"/>
      <c r="DA20" s="874"/>
      <c r="DB20" s="874"/>
      <c r="DC20" s="874"/>
      <c r="DD20" s="873"/>
    </row>
    <row r="21" spans="1:108" ht="18.75" customHeight="1">
      <c r="C21" s="301" t="s">
        <v>184</v>
      </c>
      <c r="D21" s="872"/>
      <c r="E21" s="873"/>
      <c r="F21" s="874"/>
      <c r="G21" s="874"/>
      <c r="H21" s="874"/>
      <c r="I21" s="874"/>
      <c r="J21" s="874"/>
      <c r="K21" s="874"/>
      <c r="L21" s="874"/>
      <c r="M21" s="874"/>
      <c r="N21" s="874"/>
      <c r="O21" s="874"/>
      <c r="P21" s="874"/>
      <c r="Q21" s="874"/>
      <c r="R21" s="874"/>
      <c r="S21" s="874"/>
      <c r="T21" s="874"/>
      <c r="U21" s="874"/>
      <c r="V21" s="874"/>
      <c r="W21" s="874"/>
      <c r="X21" s="874"/>
      <c r="Y21" s="874"/>
      <c r="Z21" s="874"/>
      <c r="AA21" s="874"/>
      <c r="AB21" s="874"/>
      <c r="AC21" s="874"/>
      <c r="AD21" s="874"/>
      <c r="AE21" s="874"/>
      <c r="AF21" s="874"/>
      <c r="AG21" s="874"/>
      <c r="AH21" s="874"/>
      <c r="AI21" s="874"/>
      <c r="AJ21" s="874"/>
      <c r="AK21" s="874"/>
      <c r="AL21" s="874"/>
      <c r="AM21" s="874"/>
      <c r="AN21" s="874"/>
      <c r="AO21" s="874"/>
      <c r="AP21" s="874"/>
      <c r="AQ21" s="874"/>
      <c r="AR21" s="874"/>
      <c r="AS21" s="874"/>
      <c r="AT21" s="874"/>
      <c r="AU21" s="874"/>
      <c r="AV21" s="874"/>
      <c r="AW21" s="874"/>
      <c r="AX21" s="874"/>
      <c r="AY21" s="874"/>
      <c r="AZ21" s="874"/>
      <c r="BA21" s="874"/>
      <c r="BB21" s="874"/>
      <c r="BC21" s="874"/>
      <c r="BD21" s="874"/>
      <c r="BE21" s="874"/>
      <c r="BF21" s="874"/>
      <c r="BG21" s="874"/>
      <c r="BH21" s="874"/>
      <c r="BI21" s="874"/>
      <c r="BJ21" s="874"/>
      <c r="BK21" s="874"/>
      <c r="BL21" s="874"/>
      <c r="BM21" s="874"/>
      <c r="BN21" s="874"/>
      <c r="BO21" s="874"/>
      <c r="BP21" s="874"/>
      <c r="BQ21" s="874"/>
      <c r="BR21" s="874"/>
      <c r="BS21" s="874"/>
      <c r="BT21" s="874"/>
      <c r="BU21" s="874"/>
      <c r="BV21" s="874"/>
      <c r="BW21" s="874"/>
      <c r="BX21" s="874"/>
      <c r="BY21" s="874"/>
      <c r="BZ21" s="874"/>
      <c r="CA21" s="874"/>
      <c r="CB21" s="874"/>
      <c r="CC21" s="874"/>
      <c r="CD21" s="874"/>
      <c r="CE21" s="874"/>
      <c r="CF21" s="874"/>
      <c r="CG21" s="874"/>
      <c r="CH21" s="874"/>
      <c r="CI21" s="874"/>
      <c r="CJ21" s="874"/>
      <c r="CK21" s="874"/>
      <c r="CL21" s="874"/>
      <c r="CM21" s="874"/>
      <c r="CN21" s="874"/>
      <c r="CO21" s="874"/>
      <c r="CP21" s="874"/>
      <c r="CQ21" s="874"/>
      <c r="CR21" s="874"/>
      <c r="CS21" s="874"/>
      <c r="CT21" s="874"/>
      <c r="CU21" s="874"/>
      <c r="CV21" s="874"/>
      <c r="CW21" s="874"/>
      <c r="CX21" s="874"/>
      <c r="CY21" s="874"/>
      <c r="CZ21" s="874"/>
      <c r="DA21" s="874"/>
      <c r="DB21" s="874"/>
      <c r="DC21" s="874"/>
      <c r="DD21" s="873"/>
    </row>
    <row r="22" spans="1:108" ht="18.75" customHeight="1">
      <c r="C22" s="301" t="s">
        <v>185</v>
      </c>
      <c r="D22" s="872"/>
      <c r="E22" s="873"/>
      <c r="F22" s="874"/>
      <c r="G22" s="874"/>
      <c r="H22" s="874"/>
      <c r="I22" s="874"/>
      <c r="J22" s="874"/>
      <c r="K22" s="874"/>
      <c r="L22" s="874"/>
      <c r="M22" s="874"/>
      <c r="N22" s="874"/>
      <c r="O22" s="874"/>
      <c r="P22" s="874"/>
      <c r="Q22" s="874"/>
      <c r="R22" s="874"/>
      <c r="S22" s="874"/>
      <c r="T22" s="874"/>
      <c r="U22" s="874"/>
      <c r="V22" s="874"/>
      <c r="W22" s="874"/>
      <c r="X22" s="874"/>
      <c r="Y22" s="874"/>
      <c r="Z22" s="874"/>
      <c r="AA22" s="874"/>
      <c r="AB22" s="874"/>
      <c r="AC22" s="874"/>
      <c r="AD22" s="874"/>
      <c r="AE22" s="874"/>
      <c r="AF22" s="874"/>
      <c r="AG22" s="874"/>
      <c r="AH22" s="874"/>
      <c r="AI22" s="874"/>
      <c r="AJ22" s="874"/>
      <c r="AK22" s="874"/>
      <c r="AL22" s="874"/>
      <c r="AM22" s="874"/>
      <c r="AN22" s="874"/>
      <c r="AO22" s="874"/>
      <c r="AP22" s="874"/>
      <c r="AQ22" s="874"/>
      <c r="AR22" s="874"/>
      <c r="AS22" s="874"/>
      <c r="AT22" s="874"/>
      <c r="AU22" s="874"/>
      <c r="AV22" s="874"/>
      <c r="AW22" s="874"/>
      <c r="AX22" s="874"/>
      <c r="AY22" s="874"/>
      <c r="AZ22" s="874"/>
      <c r="BA22" s="874"/>
      <c r="BB22" s="874"/>
      <c r="BC22" s="874"/>
      <c r="BD22" s="874"/>
      <c r="BE22" s="874"/>
      <c r="BF22" s="874"/>
      <c r="BG22" s="874"/>
      <c r="BH22" s="874"/>
      <c r="BI22" s="874"/>
      <c r="BJ22" s="874"/>
      <c r="BK22" s="874"/>
      <c r="BL22" s="874"/>
      <c r="BM22" s="874"/>
      <c r="BN22" s="874"/>
      <c r="BO22" s="874"/>
      <c r="BP22" s="874"/>
      <c r="BQ22" s="874"/>
      <c r="BR22" s="874"/>
      <c r="BS22" s="874"/>
      <c r="BT22" s="874"/>
      <c r="BU22" s="874"/>
      <c r="BV22" s="874"/>
      <c r="BW22" s="874"/>
      <c r="BX22" s="874"/>
      <c r="BY22" s="874"/>
      <c r="BZ22" s="874"/>
      <c r="CA22" s="874"/>
      <c r="CB22" s="874"/>
      <c r="CC22" s="874"/>
      <c r="CD22" s="874"/>
      <c r="CE22" s="874"/>
      <c r="CF22" s="874"/>
      <c r="CG22" s="874"/>
      <c r="CH22" s="874"/>
      <c r="CI22" s="874"/>
      <c r="CJ22" s="874"/>
      <c r="CK22" s="874"/>
      <c r="CL22" s="874"/>
      <c r="CM22" s="874"/>
      <c r="CN22" s="874"/>
      <c r="CO22" s="874"/>
      <c r="CP22" s="874"/>
      <c r="CQ22" s="874"/>
      <c r="CR22" s="874"/>
      <c r="CS22" s="874"/>
      <c r="CT22" s="874"/>
      <c r="CU22" s="874"/>
      <c r="CV22" s="874"/>
      <c r="CW22" s="874"/>
      <c r="CX22" s="874"/>
      <c r="CY22" s="874"/>
      <c r="CZ22" s="874"/>
      <c r="DA22" s="874"/>
      <c r="DB22" s="874"/>
      <c r="DC22" s="874"/>
      <c r="DD22" s="873"/>
    </row>
    <row r="23" spans="1:108" ht="18.75" customHeight="1">
      <c r="C23" s="301" t="s">
        <v>186</v>
      </c>
      <c r="D23" s="872"/>
      <c r="E23" s="873"/>
      <c r="F23" s="874"/>
      <c r="G23" s="874"/>
      <c r="H23" s="874"/>
      <c r="I23" s="874"/>
      <c r="J23" s="874"/>
      <c r="K23" s="874"/>
      <c r="L23" s="874"/>
      <c r="M23" s="874"/>
      <c r="N23" s="874"/>
      <c r="O23" s="874"/>
      <c r="P23" s="874"/>
      <c r="Q23" s="874"/>
      <c r="R23" s="874"/>
      <c r="S23" s="874"/>
      <c r="T23" s="874"/>
      <c r="U23" s="874"/>
      <c r="V23" s="874"/>
      <c r="W23" s="874"/>
      <c r="X23" s="874"/>
      <c r="Y23" s="874"/>
      <c r="Z23" s="874"/>
      <c r="AA23" s="874"/>
      <c r="AB23" s="874"/>
      <c r="AC23" s="874"/>
      <c r="AD23" s="874"/>
      <c r="AE23" s="874"/>
      <c r="AF23" s="874"/>
      <c r="AG23" s="874"/>
      <c r="AH23" s="874"/>
      <c r="AI23" s="874"/>
      <c r="AJ23" s="874"/>
      <c r="AK23" s="874"/>
      <c r="AL23" s="874"/>
      <c r="AM23" s="874"/>
      <c r="AN23" s="874"/>
      <c r="AO23" s="874"/>
      <c r="AP23" s="874"/>
      <c r="AQ23" s="874"/>
      <c r="AR23" s="874"/>
      <c r="AS23" s="874"/>
      <c r="AT23" s="874"/>
      <c r="AU23" s="874"/>
      <c r="AV23" s="874"/>
      <c r="AW23" s="874"/>
      <c r="AX23" s="874"/>
      <c r="AY23" s="874"/>
      <c r="AZ23" s="874"/>
      <c r="BA23" s="874"/>
      <c r="BB23" s="874"/>
      <c r="BC23" s="874"/>
      <c r="BD23" s="874"/>
      <c r="BE23" s="874"/>
      <c r="BF23" s="874"/>
      <c r="BG23" s="874"/>
      <c r="BH23" s="874"/>
      <c r="BI23" s="874"/>
      <c r="BJ23" s="874"/>
      <c r="BK23" s="874"/>
      <c r="BL23" s="874"/>
      <c r="BM23" s="874"/>
      <c r="BN23" s="874"/>
      <c r="BO23" s="874"/>
      <c r="BP23" s="874"/>
      <c r="BQ23" s="874"/>
      <c r="BR23" s="874"/>
      <c r="BS23" s="874"/>
      <c r="BT23" s="874"/>
      <c r="BU23" s="874"/>
      <c r="BV23" s="874"/>
      <c r="BW23" s="874"/>
      <c r="BX23" s="874"/>
      <c r="BY23" s="874"/>
      <c r="BZ23" s="874"/>
      <c r="CA23" s="874"/>
      <c r="CB23" s="874"/>
      <c r="CC23" s="874"/>
      <c r="CD23" s="874"/>
      <c r="CE23" s="874"/>
      <c r="CF23" s="874"/>
      <c r="CG23" s="874"/>
      <c r="CH23" s="874"/>
      <c r="CI23" s="874"/>
      <c r="CJ23" s="874"/>
      <c r="CK23" s="874"/>
      <c r="CL23" s="874"/>
      <c r="CM23" s="874"/>
      <c r="CN23" s="874"/>
      <c r="CO23" s="874"/>
      <c r="CP23" s="874"/>
      <c r="CQ23" s="874"/>
      <c r="CR23" s="874"/>
      <c r="CS23" s="874"/>
      <c r="CT23" s="874"/>
      <c r="CU23" s="874"/>
      <c r="CV23" s="874"/>
      <c r="CW23" s="874"/>
      <c r="CX23" s="874"/>
      <c r="CY23" s="874"/>
      <c r="CZ23" s="874"/>
      <c r="DA23" s="874"/>
      <c r="DB23" s="874"/>
      <c r="DC23" s="874"/>
      <c r="DD23" s="873"/>
    </row>
    <row r="24" spans="1:108" ht="18.75" customHeight="1">
      <c r="C24" s="301" t="s">
        <v>187</v>
      </c>
      <c r="D24" s="872"/>
      <c r="E24" s="873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874"/>
      <c r="AC24" s="874"/>
      <c r="AD24" s="874"/>
      <c r="AE24" s="874"/>
      <c r="AF24" s="874"/>
      <c r="AG24" s="874"/>
      <c r="AH24" s="874"/>
      <c r="AI24" s="874"/>
      <c r="AJ24" s="874"/>
      <c r="AK24" s="874"/>
      <c r="AL24" s="874"/>
      <c r="AM24" s="874"/>
      <c r="AN24" s="874"/>
      <c r="AO24" s="874"/>
      <c r="AP24" s="874"/>
      <c r="AQ24" s="874"/>
      <c r="AR24" s="874"/>
      <c r="AS24" s="874"/>
      <c r="AT24" s="874"/>
      <c r="AU24" s="874"/>
      <c r="AV24" s="874"/>
      <c r="AW24" s="874"/>
      <c r="AX24" s="874"/>
      <c r="AY24" s="874"/>
      <c r="AZ24" s="874"/>
      <c r="BA24" s="874"/>
      <c r="BB24" s="874"/>
      <c r="BC24" s="874"/>
      <c r="BD24" s="874"/>
      <c r="BE24" s="874"/>
      <c r="BF24" s="874"/>
      <c r="BG24" s="874"/>
      <c r="BH24" s="874"/>
      <c r="BI24" s="874"/>
      <c r="BJ24" s="874"/>
      <c r="BK24" s="874"/>
      <c r="BL24" s="874"/>
      <c r="BM24" s="874"/>
      <c r="BN24" s="874"/>
      <c r="BO24" s="874"/>
      <c r="BP24" s="874"/>
      <c r="BQ24" s="874"/>
      <c r="BR24" s="874"/>
      <c r="BS24" s="874"/>
      <c r="BT24" s="874"/>
      <c r="BU24" s="874"/>
      <c r="BV24" s="874"/>
      <c r="BW24" s="874"/>
      <c r="BX24" s="874"/>
      <c r="BY24" s="874"/>
      <c r="BZ24" s="874"/>
      <c r="CA24" s="874"/>
      <c r="CB24" s="874"/>
      <c r="CC24" s="874"/>
      <c r="CD24" s="874"/>
      <c r="CE24" s="874"/>
      <c r="CF24" s="874"/>
      <c r="CG24" s="874"/>
      <c r="CH24" s="874"/>
      <c r="CI24" s="874"/>
      <c r="CJ24" s="874"/>
      <c r="CK24" s="874"/>
      <c r="CL24" s="874"/>
      <c r="CM24" s="874"/>
      <c r="CN24" s="874"/>
      <c r="CO24" s="874"/>
      <c r="CP24" s="874"/>
      <c r="CQ24" s="874"/>
      <c r="CR24" s="874"/>
      <c r="CS24" s="874"/>
      <c r="CT24" s="874"/>
      <c r="CU24" s="874"/>
      <c r="CV24" s="874"/>
      <c r="CW24" s="874"/>
      <c r="CX24" s="874"/>
      <c r="CY24" s="874"/>
      <c r="CZ24" s="874"/>
      <c r="DA24" s="874"/>
      <c r="DB24" s="874"/>
      <c r="DC24" s="874"/>
      <c r="DD24" s="873"/>
    </row>
    <row r="25" spans="1:108" ht="18.75" customHeight="1">
      <c r="C25" s="301" t="s">
        <v>188</v>
      </c>
      <c r="D25" s="872"/>
      <c r="E25" s="873"/>
      <c r="F25" s="874"/>
      <c r="G25" s="874"/>
      <c r="H25" s="874"/>
      <c r="I25" s="874"/>
      <c r="J25" s="874"/>
      <c r="K25" s="874"/>
      <c r="L25" s="874"/>
      <c r="M25" s="874"/>
      <c r="N25" s="874"/>
      <c r="O25" s="874"/>
      <c r="P25" s="874"/>
      <c r="Q25" s="874"/>
      <c r="R25" s="874"/>
      <c r="S25" s="874"/>
      <c r="T25" s="874"/>
      <c r="U25" s="874"/>
      <c r="V25" s="874"/>
      <c r="W25" s="874"/>
      <c r="X25" s="874"/>
      <c r="Y25" s="874"/>
      <c r="Z25" s="874"/>
      <c r="AA25" s="874"/>
      <c r="AB25" s="874"/>
      <c r="AC25" s="874"/>
      <c r="AD25" s="874"/>
      <c r="AE25" s="874"/>
      <c r="AF25" s="874"/>
      <c r="AG25" s="874"/>
      <c r="AH25" s="874"/>
      <c r="AI25" s="874"/>
      <c r="AJ25" s="874"/>
      <c r="AK25" s="874"/>
      <c r="AL25" s="874"/>
      <c r="AM25" s="874"/>
      <c r="AN25" s="874"/>
      <c r="AO25" s="874"/>
      <c r="AP25" s="874"/>
      <c r="AQ25" s="874"/>
      <c r="AR25" s="874"/>
      <c r="AS25" s="874"/>
      <c r="AT25" s="874"/>
      <c r="AU25" s="874"/>
      <c r="AV25" s="874"/>
      <c r="AW25" s="874"/>
      <c r="AX25" s="874"/>
      <c r="AY25" s="874"/>
      <c r="AZ25" s="874"/>
      <c r="BA25" s="874"/>
      <c r="BB25" s="874"/>
      <c r="BC25" s="874"/>
      <c r="BD25" s="874"/>
      <c r="BE25" s="874"/>
      <c r="BF25" s="874"/>
      <c r="BG25" s="874"/>
      <c r="BH25" s="874"/>
      <c r="BI25" s="874"/>
      <c r="BJ25" s="874"/>
      <c r="BK25" s="874"/>
      <c r="BL25" s="874"/>
      <c r="BM25" s="874"/>
      <c r="BN25" s="874"/>
      <c r="BO25" s="874"/>
      <c r="BP25" s="874"/>
      <c r="BQ25" s="874"/>
      <c r="BR25" s="874"/>
      <c r="BS25" s="874"/>
      <c r="BT25" s="874"/>
      <c r="BU25" s="874"/>
      <c r="BV25" s="874"/>
      <c r="BW25" s="874"/>
      <c r="BX25" s="874"/>
      <c r="BY25" s="874"/>
      <c r="BZ25" s="874"/>
      <c r="CA25" s="874"/>
      <c r="CB25" s="874"/>
      <c r="CC25" s="874"/>
      <c r="CD25" s="874"/>
      <c r="CE25" s="874"/>
      <c r="CF25" s="874"/>
      <c r="CG25" s="874"/>
      <c r="CH25" s="874"/>
      <c r="CI25" s="874"/>
      <c r="CJ25" s="874"/>
      <c r="CK25" s="874"/>
      <c r="CL25" s="874"/>
      <c r="CM25" s="874"/>
      <c r="CN25" s="874"/>
      <c r="CO25" s="874"/>
      <c r="CP25" s="874"/>
      <c r="CQ25" s="874"/>
      <c r="CR25" s="874"/>
      <c r="CS25" s="874"/>
      <c r="CT25" s="874"/>
      <c r="CU25" s="874"/>
      <c r="CV25" s="874"/>
      <c r="CW25" s="874"/>
      <c r="CX25" s="874"/>
      <c r="CY25" s="874"/>
      <c r="CZ25" s="874"/>
      <c r="DA25" s="874"/>
      <c r="DB25" s="874"/>
      <c r="DC25" s="874"/>
      <c r="DD25" s="873"/>
    </row>
    <row r="26" spans="1:108" ht="18.75" customHeight="1">
      <c r="C26" s="301" t="s">
        <v>189</v>
      </c>
      <c r="D26" s="872"/>
      <c r="E26" s="873"/>
      <c r="F26" s="874"/>
      <c r="G26" s="874"/>
      <c r="H26" s="874"/>
      <c r="I26" s="874"/>
      <c r="J26" s="874"/>
      <c r="K26" s="874"/>
      <c r="L26" s="874"/>
      <c r="M26" s="874"/>
      <c r="N26" s="874"/>
      <c r="O26" s="874"/>
      <c r="P26" s="874"/>
      <c r="Q26" s="874"/>
      <c r="R26" s="874"/>
      <c r="S26" s="874"/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874"/>
      <c r="AK26" s="874"/>
      <c r="AL26" s="874"/>
      <c r="AM26" s="874"/>
      <c r="AN26" s="874"/>
      <c r="AO26" s="874"/>
      <c r="AP26" s="874"/>
      <c r="AQ26" s="874"/>
      <c r="AR26" s="874"/>
      <c r="AS26" s="874"/>
      <c r="AT26" s="874"/>
      <c r="AU26" s="874"/>
      <c r="AV26" s="874"/>
      <c r="AW26" s="874"/>
      <c r="AX26" s="874"/>
      <c r="AY26" s="874"/>
      <c r="AZ26" s="874"/>
      <c r="BA26" s="874"/>
      <c r="BB26" s="874"/>
      <c r="BC26" s="874"/>
      <c r="BD26" s="874"/>
      <c r="BE26" s="874"/>
      <c r="BF26" s="874"/>
      <c r="BG26" s="874"/>
      <c r="BH26" s="874"/>
      <c r="BI26" s="874"/>
      <c r="BJ26" s="874"/>
      <c r="BK26" s="874"/>
      <c r="BL26" s="874"/>
      <c r="BM26" s="874"/>
      <c r="BN26" s="874"/>
      <c r="BO26" s="874"/>
      <c r="BP26" s="874"/>
      <c r="BQ26" s="874"/>
      <c r="BR26" s="874"/>
      <c r="BS26" s="874"/>
      <c r="BT26" s="874"/>
      <c r="BU26" s="874"/>
      <c r="BV26" s="874"/>
      <c r="BW26" s="874"/>
      <c r="BX26" s="874"/>
      <c r="BY26" s="874"/>
      <c r="BZ26" s="874"/>
      <c r="CA26" s="874"/>
      <c r="CB26" s="874"/>
      <c r="CC26" s="874"/>
      <c r="CD26" s="874"/>
      <c r="CE26" s="874"/>
      <c r="CF26" s="874"/>
      <c r="CG26" s="874"/>
      <c r="CH26" s="874"/>
      <c r="CI26" s="874"/>
      <c r="CJ26" s="874"/>
      <c r="CK26" s="874"/>
      <c r="CL26" s="874"/>
      <c r="CM26" s="874"/>
      <c r="CN26" s="874"/>
      <c r="CO26" s="874"/>
      <c r="CP26" s="874"/>
      <c r="CQ26" s="874"/>
      <c r="CR26" s="874"/>
      <c r="CS26" s="874"/>
      <c r="CT26" s="874"/>
      <c r="CU26" s="874"/>
      <c r="CV26" s="874"/>
      <c r="CW26" s="874"/>
      <c r="CX26" s="874"/>
      <c r="CY26" s="874"/>
      <c r="CZ26" s="874"/>
      <c r="DA26" s="874"/>
      <c r="DB26" s="874"/>
      <c r="DC26" s="874"/>
      <c r="DD26" s="873"/>
    </row>
    <row r="27" spans="1:108" ht="18.75" customHeight="1">
      <c r="C27" s="301" t="s">
        <v>190</v>
      </c>
      <c r="D27" s="872"/>
      <c r="E27" s="873"/>
      <c r="F27" s="874"/>
      <c r="G27" s="874"/>
      <c r="H27" s="874"/>
      <c r="I27" s="874"/>
      <c r="J27" s="874"/>
      <c r="K27" s="874"/>
      <c r="L27" s="874"/>
      <c r="M27" s="874"/>
      <c r="N27" s="874"/>
      <c r="O27" s="874"/>
      <c r="P27" s="874"/>
      <c r="Q27" s="874"/>
      <c r="R27" s="874"/>
      <c r="S27" s="874"/>
      <c r="T27" s="874"/>
      <c r="U27" s="874"/>
      <c r="V27" s="874"/>
      <c r="W27" s="874"/>
      <c r="X27" s="874"/>
      <c r="Y27" s="874"/>
      <c r="Z27" s="874"/>
      <c r="AA27" s="874"/>
      <c r="AB27" s="874"/>
      <c r="AC27" s="874"/>
      <c r="AD27" s="874"/>
      <c r="AE27" s="874"/>
      <c r="AF27" s="874"/>
      <c r="AG27" s="874"/>
      <c r="AH27" s="874"/>
      <c r="AI27" s="874"/>
      <c r="AJ27" s="874"/>
      <c r="AK27" s="874"/>
      <c r="AL27" s="874"/>
      <c r="AM27" s="874"/>
      <c r="AN27" s="874"/>
      <c r="AO27" s="874"/>
      <c r="AP27" s="874"/>
      <c r="AQ27" s="874"/>
      <c r="AR27" s="874"/>
      <c r="AS27" s="874"/>
      <c r="AT27" s="874"/>
      <c r="AU27" s="874"/>
      <c r="AV27" s="874"/>
      <c r="AW27" s="874"/>
      <c r="AX27" s="874"/>
      <c r="AY27" s="874"/>
      <c r="AZ27" s="874"/>
      <c r="BA27" s="874"/>
      <c r="BB27" s="874"/>
      <c r="BC27" s="874"/>
      <c r="BD27" s="874"/>
      <c r="BE27" s="874"/>
      <c r="BF27" s="874"/>
      <c r="BG27" s="874"/>
      <c r="BH27" s="874"/>
      <c r="BI27" s="874"/>
      <c r="BJ27" s="874"/>
      <c r="BK27" s="874"/>
      <c r="BL27" s="874"/>
      <c r="BM27" s="874"/>
      <c r="BN27" s="874"/>
      <c r="BO27" s="874"/>
      <c r="BP27" s="874"/>
      <c r="BQ27" s="874"/>
      <c r="BR27" s="874"/>
      <c r="BS27" s="874"/>
      <c r="BT27" s="874"/>
      <c r="BU27" s="874"/>
      <c r="BV27" s="874"/>
      <c r="BW27" s="874"/>
      <c r="BX27" s="874"/>
      <c r="BY27" s="874"/>
      <c r="BZ27" s="874"/>
      <c r="CA27" s="874"/>
      <c r="CB27" s="874"/>
      <c r="CC27" s="874"/>
      <c r="CD27" s="874"/>
      <c r="CE27" s="874"/>
      <c r="CF27" s="874"/>
      <c r="CG27" s="874"/>
      <c r="CH27" s="874"/>
      <c r="CI27" s="874"/>
      <c r="CJ27" s="874"/>
      <c r="CK27" s="874"/>
      <c r="CL27" s="874"/>
      <c r="CM27" s="874"/>
      <c r="CN27" s="874"/>
      <c r="CO27" s="874"/>
      <c r="CP27" s="874"/>
      <c r="CQ27" s="874"/>
      <c r="CR27" s="874"/>
      <c r="CS27" s="874"/>
      <c r="CT27" s="874"/>
      <c r="CU27" s="874"/>
      <c r="CV27" s="874"/>
      <c r="CW27" s="874"/>
      <c r="CX27" s="874"/>
      <c r="CY27" s="874"/>
      <c r="CZ27" s="874"/>
      <c r="DA27" s="874"/>
      <c r="DB27" s="874"/>
      <c r="DC27" s="874"/>
      <c r="DD27" s="873"/>
    </row>
    <row r="28" spans="1:108" ht="18.75" customHeight="1">
      <c r="C28" s="302" t="s">
        <v>191</v>
      </c>
      <c r="D28" s="872"/>
      <c r="E28" s="875"/>
      <c r="F28" s="874"/>
      <c r="G28" s="874"/>
      <c r="H28" s="874"/>
      <c r="I28" s="874"/>
      <c r="J28" s="874"/>
      <c r="K28" s="874"/>
      <c r="L28" s="874"/>
      <c r="M28" s="874"/>
      <c r="N28" s="874"/>
      <c r="O28" s="874"/>
      <c r="P28" s="874"/>
      <c r="Q28" s="874"/>
      <c r="R28" s="874"/>
      <c r="S28" s="874"/>
      <c r="T28" s="874"/>
      <c r="U28" s="874"/>
      <c r="V28" s="874"/>
      <c r="W28" s="874"/>
      <c r="X28" s="874"/>
      <c r="Y28" s="874"/>
      <c r="Z28" s="874"/>
      <c r="AA28" s="874"/>
      <c r="AB28" s="874"/>
      <c r="AC28" s="874"/>
      <c r="AD28" s="874"/>
      <c r="AE28" s="874"/>
      <c r="AF28" s="874"/>
      <c r="AG28" s="874"/>
      <c r="AH28" s="874"/>
      <c r="AI28" s="874"/>
      <c r="AJ28" s="874"/>
      <c r="AK28" s="874"/>
      <c r="AL28" s="874"/>
      <c r="AM28" s="874"/>
      <c r="AN28" s="874"/>
      <c r="AO28" s="874"/>
      <c r="AP28" s="874"/>
      <c r="AQ28" s="874"/>
      <c r="AR28" s="874"/>
      <c r="AS28" s="874"/>
      <c r="AT28" s="874"/>
      <c r="AU28" s="874"/>
      <c r="AV28" s="874"/>
      <c r="AW28" s="874"/>
      <c r="AX28" s="874"/>
      <c r="AY28" s="874"/>
      <c r="AZ28" s="874"/>
      <c r="BA28" s="874"/>
      <c r="BB28" s="874"/>
      <c r="BC28" s="874"/>
      <c r="BD28" s="874"/>
      <c r="BE28" s="874"/>
      <c r="BF28" s="874"/>
      <c r="BG28" s="874"/>
      <c r="BH28" s="874"/>
      <c r="BI28" s="874"/>
      <c r="BJ28" s="874"/>
      <c r="BK28" s="874"/>
      <c r="BL28" s="874"/>
      <c r="BM28" s="874"/>
      <c r="BN28" s="874"/>
      <c r="BO28" s="874"/>
      <c r="BP28" s="874"/>
      <c r="BQ28" s="874"/>
      <c r="BR28" s="874"/>
      <c r="BS28" s="874"/>
      <c r="BT28" s="874"/>
      <c r="BU28" s="874"/>
      <c r="BV28" s="874"/>
      <c r="BW28" s="874"/>
      <c r="BX28" s="874"/>
      <c r="BY28" s="874"/>
      <c r="BZ28" s="874"/>
      <c r="CA28" s="874"/>
      <c r="CB28" s="874"/>
      <c r="CC28" s="874"/>
      <c r="CD28" s="874"/>
      <c r="CE28" s="874"/>
      <c r="CF28" s="874"/>
      <c r="CG28" s="874"/>
      <c r="CH28" s="874"/>
      <c r="CI28" s="874"/>
      <c r="CJ28" s="874"/>
      <c r="CK28" s="874"/>
      <c r="CL28" s="874"/>
      <c r="CM28" s="874"/>
      <c r="CN28" s="874"/>
      <c r="CO28" s="874"/>
      <c r="CP28" s="874"/>
      <c r="CQ28" s="874"/>
      <c r="CR28" s="874"/>
      <c r="CS28" s="874"/>
      <c r="CT28" s="874"/>
      <c r="CU28" s="874"/>
      <c r="CV28" s="874"/>
      <c r="CW28" s="874"/>
      <c r="CX28" s="874"/>
      <c r="CY28" s="874"/>
      <c r="CZ28" s="874"/>
      <c r="DA28" s="874"/>
      <c r="DB28" s="874"/>
      <c r="DC28" s="874"/>
      <c r="DD28" s="873"/>
    </row>
    <row r="29" spans="1:108" ht="18.75" customHeight="1" thickBot="1">
      <c r="C29" s="303" t="s">
        <v>192</v>
      </c>
      <c r="D29" s="876"/>
      <c r="E29" s="877"/>
      <c r="F29" s="878"/>
      <c r="G29" s="878"/>
      <c r="H29" s="878"/>
      <c r="I29" s="878"/>
      <c r="J29" s="878"/>
      <c r="K29" s="878"/>
      <c r="L29" s="878"/>
      <c r="M29" s="878"/>
      <c r="N29" s="878"/>
      <c r="O29" s="878"/>
      <c r="P29" s="878"/>
      <c r="Q29" s="878"/>
      <c r="R29" s="878"/>
      <c r="S29" s="878"/>
      <c r="T29" s="878"/>
      <c r="U29" s="878"/>
      <c r="V29" s="878"/>
      <c r="W29" s="878"/>
      <c r="X29" s="878"/>
      <c r="Y29" s="878"/>
      <c r="Z29" s="878"/>
      <c r="AA29" s="878"/>
      <c r="AB29" s="878"/>
      <c r="AC29" s="878"/>
      <c r="AD29" s="878"/>
      <c r="AE29" s="878"/>
      <c r="AF29" s="878"/>
      <c r="AG29" s="878"/>
      <c r="AH29" s="878"/>
      <c r="AI29" s="878"/>
      <c r="AJ29" s="878"/>
      <c r="AK29" s="878"/>
      <c r="AL29" s="878"/>
      <c r="AM29" s="878"/>
      <c r="AN29" s="878"/>
      <c r="AO29" s="878"/>
      <c r="AP29" s="878"/>
      <c r="AQ29" s="878"/>
      <c r="AR29" s="878"/>
      <c r="AS29" s="878"/>
      <c r="AT29" s="878"/>
      <c r="AU29" s="878"/>
      <c r="AV29" s="878"/>
      <c r="AW29" s="878"/>
      <c r="AX29" s="878"/>
      <c r="AY29" s="878"/>
      <c r="AZ29" s="878"/>
      <c r="BA29" s="878"/>
      <c r="BB29" s="878"/>
      <c r="BC29" s="878"/>
      <c r="BD29" s="878"/>
      <c r="BE29" s="878"/>
      <c r="BF29" s="878"/>
      <c r="BG29" s="878"/>
      <c r="BH29" s="878"/>
      <c r="BI29" s="878"/>
      <c r="BJ29" s="878"/>
      <c r="BK29" s="878"/>
      <c r="BL29" s="878"/>
      <c r="BM29" s="878"/>
      <c r="BN29" s="878"/>
      <c r="BO29" s="878"/>
      <c r="BP29" s="878"/>
      <c r="BQ29" s="878"/>
      <c r="BR29" s="878"/>
      <c r="BS29" s="878"/>
      <c r="BT29" s="878"/>
      <c r="BU29" s="878"/>
      <c r="BV29" s="878"/>
      <c r="BW29" s="878"/>
      <c r="BX29" s="878"/>
      <c r="BY29" s="878"/>
      <c r="BZ29" s="878"/>
      <c r="CA29" s="878"/>
      <c r="CB29" s="878"/>
      <c r="CC29" s="878"/>
      <c r="CD29" s="878"/>
      <c r="CE29" s="878"/>
      <c r="CF29" s="878"/>
      <c r="CG29" s="878"/>
      <c r="CH29" s="878"/>
      <c r="CI29" s="878"/>
      <c r="CJ29" s="878"/>
      <c r="CK29" s="878"/>
      <c r="CL29" s="878"/>
      <c r="CM29" s="878"/>
      <c r="CN29" s="878"/>
      <c r="CO29" s="878"/>
      <c r="CP29" s="878"/>
      <c r="CQ29" s="878"/>
      <c r="CR29" s="878"/>
      <c r="CS29" s="878"/>
      <c r="CT29" s="878"/>
      <c r="CU29" s="878"/>
      <c r="CV29" s="878"/>
      <c r="CW29" s="878"/>
      <c r="CX29" s="878"/>
      <c r="CY29" s="878"/>
      <c r="CZ29" s="878"/>
      <c r="DA29" s="878"/>
      <c r="DB29" s="878"/>
      <c r="DC29" s="878"/>
      <c r="DD29" s="877"/>
    </row>
    <row r="30" spans="1:108" ht="18.75" customHeight="1" thickBot="1">
      <c r="C30" s="304" t="s">
        <v>193</v>
      </c>
      <c r="D30" s="289"/>
      <c r="E30" s="290"/>
    </row>
    <row r="31" spans="1:108" ht="18.75" customHeight="1" thickBot="1">
      <c r="A31" s="74"/>
      <c r="C31" s="146" t="s">
        <v>177</v>
      </c>
      <c r="D31" s="147"/>
      <c r="E31" s="148"/>
    </row>
    <row r="32" spans="1:108" ht="18.75" customHeight="1">
      <c r="C32" s="301" t="s">
        <v>178</v>
      </c>
      <c r="D32" s="879"/>
      <c r="E32" s="880"/>
    </row>
    <row r="33" spans="1:108" ht="18.75" customHeight="1">
      <c r="C33" s="301" t="s">
        <v>179</v>
      </c>
      <c r="D33" s="881"/>
      <c r="E33" s="882"/>
    </row>
    <row r="34" spans="1:108" ht="18.75" customHeight="1">
      <c r="C34" s="301" t="s">
        <v>180</v>
      </c>
      <c r="D34" s="881"/>
      <c r="E34" s="873"/>
    </row>
    <row r="35" spans="1:108" ht="18.75" customHeight="1">
      <c r="C35" s="301" t="s">
        <v>181</v>
      </c>
      <c r="D35" s="881"/>
      <c r="E35" s="873"/>
    </row>
    <row r="36" spans="1:108" ht="18.75" customHeight="1">
      <c r="C36" s="301" t="s">
        <v>182</v>
      </c>
      <c r="D36" s="881"/>
      <c r="E36" s="873"/>
    </row>
    <row r="37" spans="1:108" ht="18.75" customHeight="1">
      <c r="C37" s="301" t="s">
        <v>183</v>
      </c>
      <c r="D37" s="881"/>
      <c r="E37" s="873"/>
    </row>
    <row r="38" spans="1:108" ht="18.75" customHeight="1">
      <c r="C38" s="301" t="s">
        <v>184</v>
      </c>
      <c r="D38" s="881"/>
      <c r="E38" s="873"/>
    </row>
    <row r="39" spans="1:108" ht="18.75" customHeight="1">
      <c r="C39" s="301" t="s">
        <v>185</v>
      </c>
      <c r="D39" s="881"/>
      <c r="E39" s="873"/>
    </row>
    <row r="40" spans="1:108" ht="18.75" customHeight="1">
      <c r="C40" s="301" t="s">
        <v>186</v>
      </c>
      <c r="D40" s="881"/>
      <c r="E40" s="873"/>
    </row>
    <row r="41" spans="1:108" ht="18.75" customHeight="1">
      <c r="C41" s="301" t="s">
        <v>187</v>
      </c>
      <c r="D41" s="881"/>
      <c r="E41" s="873"/>
    </row>
    <row r="42" spans="1:108" ht="18.75" customHeight="1">
      <c r="C42" s="301" t="s">
        <v>188</v>
      </c>
      <c r="D42" s="881"/>
      <c r="E42" s="873"/>
    </row>
    <row r="43" spans="1:108" ht="18.75" customHeight="1">
      <c r="C43" s="301" t="s">
        <v>189</v>
      </c>
      <c r="D43" s="881"/>
      <c r="E43" s="873"/>
    </row>
    <row r="44" spans="1:108" ht="18.75" customHeight="1">
      <c r="C44" s="301" t="s">
        <v>190</v>
      </c>
      <c r="D44" s="881"/>
      <c r="E44" s="873"/>
    </row>
    <row r="45" spans="1:108" ht="18.75" customHeight="1">
      <c r="C45" s="302" t="s">
        <v>191</v>
      </c>
      <c r="D45" s="881"/>
      <c r="E45" s="873"/>
    </row>
    <row r="46" spans="1:108" ht="18.75" customHeight="1" thickBot="1">
      <c r="C46" s="303" t="s">
        <v>192</v>
      </c>
      <c r="D46" s="890"/>
      <c r="E46" s="877"/>
    </row>
    <row r="47" spans="1:108" ht="18.75" customHeight="1" thickBot="1">
      <c r="C47" s="304" t="s">
        <v>135</v>
      </c>
      <c r="D47" s="135"/>
      <c r="E47" s="290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7"/>
    </row>
    <row r="48" spans="1:108" ht="18.75" customHeight="1" thickBot="1">
      <c r="A48" s="74"/>
      <c r="C48" s="293" t="s">
        <v>336</v>
      </c>
      <c r="D48" s="294"/>
      <c r="E48" s="295"/>
      <c r="F48" s="305"/>
      <c r="G48" s="29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  <c r="BS48" s="306"/>
      <c r="BT48" s="306"/>
      <c r="BU48" s="306"/>
      <c r="BV48" s="306"/>
      <c r="BW48" s="306"/>
      <c r="BX48" s="306"/>
      <c r="BY48" s="306"/>
      <c r="BZ48" s="306"/>
      <c r="CA48" s="306"/>
      <c r="CB48" s="306"/>
      <c r="CC48" s="306"/>
      <c r="CD48" s="306"/>
      <c r="CE48" s="306"/>
      <c r="CF48" s="306"/>
      <c r="CG48" s="306"/>
      <c r="CH48" s="306"/>
      <c r="CI48" s="306"/>
      <c r="CJ48" s="306"/>
      <c r="CK48" s="306"/>
      <c r="CL48" s="306"/>
      <c r="CM48" s="306"/>
      <c r="CN48" s="306"/>
      <c r="CO48" s="306"/>
      <c r="CP48" s="306"/>
      <c r="CQ48" s="306"/>
      <c r="CR48" s="306"/>
      <c r="CS48" s="306"/>
      <c r="CT48" s="306"/>
      <c r="CU48" s="306"/>
      <c r="CV48" s="306"/>
      <c r="CW48" s="306"/>
      <c r="CX48" s="306"/>
      <c r="CY48" s="306"/>
      <c r="CZ48" s="306"/>
      <c r="DA48" s="306"/>
      <c r="DB48" s="306"/>
      <c r="DC48" s="306"/>
      <c r="DD48" s="295"/>
    </row>
    <row r="49" spans="3:108" ht="18.75" customHeight="1">
      <c r="C49" s="301" t="s">
        <v>337</v>
      </c>
      <c r="D49" s="879"/>
      <c r="E49" s="880"/>
      <c r="F49" s="886"/>
      <c r="G49" s="886"/>
      <c r="H49" s="886"/>
      <c r="I49" s="886"/>
      <c r="J49" s="886"/>
      <c r="K49" s="886"/>
      <c r="L49" s="886"/>
      <c r="M49" s="886"/>
      <c r="N49" s="886"/>
      <c r="O49" s="886"/>
      <c r="P49" s="886"/>
      <c r="Q49" s="886"/>
      <c r="R49" s="886"/>
      <c r="S49" s="886"/>
      <c r="T49" s="886"/>
      <c r="U49" s="886"/>
      <c r="V49" s="886"/>
      <c r="W49" s="886"/>
      <c r="X49" s="886"/>
      <c r="Y49" s="886"/>
      <c r="Z49" s="886"/>
      <c r="AA49" s="886"/>
      <c r="AB49" s="886"/>
      <c r="AC49" s="886"/>
      <c r="AD49" s="886"/>
      <c r="AE49" s="886"/>
      <c r="AF49" s="886"/>
      <c r="AG49" s="886"/>
      <c r="AH49" s="886"/>
      <c r="AI49" s="886"/>
      <c r="AJ49" s="886"/>
      <c r="AK49" s="886"/>
      <c r="AL49" s="886"/>
      <c r="AM49" s="886"/>
      <c r="AN49" s="886"/>
      <c r="AO49" s="886"/>
      <c r="AP49" s="886"/>
      <c r="AQ49" s="886"/>
      <c r="AR49" s="886"/>
      <c r="AS49" s="886"/>
      <c r="AT49" s="886"/>
      <c r="AU49" s="886"/>
      <c r="AV49" s="886"/>
      <c r="AW49" s="886"/>
      <c r="AX49" s="886"/>
      <c r="AY49" s="886"/>
      <c r="AZ49" s="886"/>
      <c r="BA49" s="886"/>
      <c r="BB49" s="886"/>
      <c r="BC49" s="886"/>
      <c r="BD49" s="886"/>
      <c r="BE49" s="886"/>
      <c r="BF49" s="886"/>
      <c r="BG49" s="886"/>
      <c r="BH49" s="886"/>
      <c r="BI49" s="886"/>
      <c r="BJ49" s="886"/>
      <c r="BK49" s="886"/>
      <c r="BL49" s="886"/>
      <c r="BM49" s="886"/>
      <c r="BN49" s="886"/>
      <c r="BO49" s="886"/>
      <c r="BP49" s="886"/>
      <c r="BQ49" s="886"/>
      <c r="BR49" s="886"/>
      <c r="BS49" s="886"/>
      <c r="BT49" s="886"/>
      <c r="BU49" s="886"/>
      <c r="BV49" s="886"/>
      <c r="BW49" s="886"/>
      <c r="BX49" s="886"/>
      <c r="BY49" s="886"/>
      <c r="BZ49" s="886"/>
      <c r="CA49" s="886"/>
      <c r="CB49" s="886"/>
      <c r="CC49" s="886"/>
      <c r="CD49" s="886"/>
      <c r="CE49" s="886"/>
      <c r="CF49" s="886"/>
      <c r="CG49" s="886"/>
      <c r="CH49" s="886"/>
      <c r="CI49" s="886"/>
      <c r="CJ49" s="886"/>
      <c r="CK49" s="886"/>
      <c r="CL49" s="886"/>
      <c r="CM49" s="886"/>
      <c r="CN49" s="886"/>
      <c r="CO49" s="886"/>
      <c r="CP49" s="886"/>
      <c r="CQ49" s="886"/>
      <c r="CR49" s="886"/>
      <c r="CS49" s="886"/>
      <c r="CT49" s="886"/>
      <c r="CU49" s="886"/>
      <c r="CV49" s="886"/>
      <c r="CW49" s="886"/>
      <c r="CX49" s="886"/>
      <c r="CY49" s="886"/>
      <c r="CZ49" s="886"/>
      <c r="DA49" s="886"/>
      <c r="DB49" s="886"/>
      <c r="DC49" s="886"/>
      <c r="DD49" s="880"/>
    </row>
    <row r="50" spans="3:108" ht="18.75" customHeight="1">
      <c r="C50" s="301" t="s">
        <v>338</v>
      </c>
      <c r="D50" s="881"/>
      <c r="E50" s="882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7"/>
      <c r="V50" s="887"/>
      <c r="W50" s="887"/>
      <c r="X50" s="887"/>
      <c r="Y50" s="887"/>
      <c r="Z50" s="887"/>
      <c r="AA50" s="887"/>
      <c r="AB50" s="887"/>
      <c r="AC50" s="887"/>
      <c r="AD50" s="887"/>
      <c r="AE50" s="887"/>
      <c r="AF50" s="887"/>
      <c r="AG50" s="887"/>
      <c r="AH50" s="887"/>
      <c r="AI50" s="887"/>
      <c r="AJ50" s="887"/>
      <c r="AK50" s="887"/>
      <c r="AL50" s="887"/>
      <c r="AM50" s="887"/>
      <c r="AN50" s="887"/>
      <c r="AO50" s="887"/>
      <c r="AP50" s="887"/>
      <c r="AQ50" s="887"/>
      <c r="AR50" s="887"/>
      <c r="AS50" s="887"/>
      <c r="AT50" s="887"/>
      <c r="AU50" s="887"/>
      <c r="AV50" s="887"/>
      <c r="AW50" s="887"/>
      <c r="AX50" s="887"/>
      <c r="AY50" s="887"/>
      <c r="AZ50" s="887"/>
      <c r="BA50" s="887"/>
      <c r="BB50" s="887"/>
      <c r="BC50" s="887"/>
      <c r="BD50" s="887"/>
      <c r="BE50" s="887"/>
      <c r="BF50" s="887"/>
      <c r="BG50" s="887"/>
      <c r="BH50" s="887"/>
      <c r="BI50" s="887"/>
      <c r="BJ50" s="887"/>
      <c r="BK50" s="887"/>
      <c r="BL50" s="887"/>
      <c r="BM50" s="887"/>
      <c r="BN50" s="887"/>
      <c r="BO50" s="887"/>
      <c r="BP50" s="887"/>
      <c r="BQ50" s="887"/>
      <c r="BR50" s="887"/>
      <c r="BS50" s="887"/>
      <c r="BT50" s="887"/>
      <c r="BU50" s="887"/>
      <c r="BV50" s="887"/>
      <c r="BW50" s="887"/>
      <c r="BX50" s="887"/>
      <c r="BY50" s="887"/>
      <c r="BZ50" s="887"/>
      <c r="CA50" s="887"/>
      <c r="CB50" s="887"/>
      <c r="CC50" s="887"/>
      <c r="CD50" s="887"/>
      <c r="CE50" s="887"/>
      <c r="CF50" s="887"/>
      <c r="CG50" s="887"/>
      <c r="CH50" s="887"/>
      <c r="CI50" s="887"/>
      <c r="CJ50" s="887"/>
      <c r="CK50" s="887"/>
      <c r="CL50" s="887"/>
      <c r="CM50" s="887"/>
      <c r="CN50" s="887"/>
      <c r="CO50" s="887"/>
      <c r="CP50" s="887"/>
      <c r="CQ50" s="887"/>
      <c r="CR50" s="887"/>
      <c r="CS50" s="887"/>
      <c r="CT50" s="887"/>
      <c r="CU50" s="887"/>
      <c r="CV50" s="887"/>
      <c r="CW50" s="887"/>
      <c r="CX50" s="887"/>
      <c r="CY50" s="887"/>
      <c r="CZ50" s="887"/>
      <c r="DA50" s="887"/>
      <c r="DB50" s="887"/>
      <c r="DC50" s="887"/>
      <c r="DD50" s="873"/>
    </row>
    <row r="51" spans="3:108" ht="18.75" customHeight="1">
      <c r="C51" s="301" t="s">
        <v>339</v>
      </c>
      <c r="D51" s="881"/>
      <c r="E51" s="873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887"/>
      <c r="AC51" s="887"/>
      <c r="AD51" s="887"/>
      <c r="AE51" s="887"/>
      <c r="AF51" s="887"/>
      <c r="AG51" s="887"/>
      <c r="AH51" s="887"/>
      <c r="AI51" s="887"/>
      <c r="AJ51" s="887"/>
      <c r="AK51" s="887"/>
      <c r="AL51" s="887"/>
      <c r="AM51" s="887"/>
      <c r="AN51" s="887"/>
      <c r="AO51" s="887"/>
      <c r="AP51" s="887"/>
      <c r="AQ51" s="887"/>
      <c r="AR51" s="887"/>
      <c r="AS51" s="887"/>
      <c r="AT51" s="887"/>
      <c r="AU51" s="887"/>
      <c r="AV51" s="887"/>
      <c r="AW51" s="887"/>
      <c r="AX51" s="887"/>
      <c r="AY51" s="887"/>
      <c r="AZ51" s="887"/>
      <c r="BA51" s="887"/>
      <c r="BB51" s="887"/>
      <c r="BC51" s="887"/>
      <c r="BD51" s="887"/>
      <c r="BE51" s="887"/>
      <c r="BF51" s="887"/>
      <c r="BG51" s="887"/>
      <c r="BH51" s="887"/>
      <c r="BI51" s="887"/>
      <c r="BJ51" s="887"/>
      <c r="BK51" s="887"/>
      <c r="BL51" s="887"/>
      <c r="BM51" s="887"/>
      <c r="BN51" s="887"/>
      <c r="BO51" s="887"/>
      <c r="BP51" s="887"/>
      <c r="BQ51" s="887"/>
      <c r="BR51" s="887"/>
      <c r="BS51" s="887"/>
      <c r="BT51" s="887"/>
      <c r="BU51" s="887"/>
      <c r="BV51" s="887"/>
      <c r="BW51" s="887"/>
      <c r="BX51" s="887"/>
      <c r="BY51" s="887"/>
      <c r="BZ51" s="887"/>
      <c r="CA51" s="887"/>
      <c r="CB51" s="887"/>
      <c r="CC51" s="887"/>
      <c r="CD51" s="887"/>
      <c r="CE51" s="887"/>
      <c r="CF51" s="887"/>
      <c r="CG51" s="887"/>
      <c r="CH51" s="887"/>
      <c r="CI51" s="887"/>
      <c r="CJ51" s="887"/>
      <c r="CK51" s="887"/>
      <c r="CL51" s="887"/>
      <c r="CM51" s="887"/>
      <c r="CN51" s="887"/>
      <c r="CO51" s="887"/>
      <c r="CP51" s="887"/>
      <c r="CQ51" s="887"/>
      <c r="CR51" s="887"/>
      <c r="CS51" s="887"/>
      <c r="CT51" s="887"/>
      <c r="CU51" s="887"/>
      <c r="CV51" s="887"/>
      <c r="CW51" s="887"/>
      <c r="CX51" s="887"/>
      <c r="CY51" s="887"/>
      <c r="CZ51" s="887"/>
      <c r="DA51" s="887"/>
      <c r="DB51" s="887"/>
      <c r="DC51" s="887"/>
      <c r="DD51" s="873"/>
    </row>
    <row r="52" spans="3:108" ht="18.75" customHeight="1">
      <c r="C52" s="301" t="s">
        <v>340</v>
      </c>
      <c r="D52" s="881"/>
      <c r="E52" s="873"/>
      <c r="F52" s="887"/>
      <c r="G52" s="887"/>
      <c r="H52" s="887"/>
      <c r="I52" s="887"/>
      <c r="J52" s="887"/>
      <c r="K52" s="887"/>
      <c r="L52" s="887"/>
      <c r="M52" s="887"/>
      <c r="N52" s="887"/>
      <c r="O52" s="887"/>
      <c r="P52" s="887"/>
      <c r="Q52" s="887"/>
      <c r="R52" s="887"/>
      <c r="S52" s="887"/>
      <c r="T52" s="887"/>
      <c r="U52" s="887"/>
      <c r="V52" s="887"/>
      <c r="W52" s="887"/>
      <c r="X52" s="887"/>
      <c r="Y52" s="887"/>
      <c r="Z52" s="887"/>
      <c r="AA52" s="887"/>
      <c r="AB52" s="887"/>
      <c r="AC52" s="887"/>
      <c r="AD52" s="887"/>
      <c r="AE52" s="887"/>
      <c r="AF52" s="887"/>
      <c r="AG52" s="887"/>
      <c r="AH52" s="887"/>
      <c r="AI52" s="887"/>
      <c r="AJ52" s="887"/>
      <c r="AK52" s="887"/>
      <c r="AL52" s="887"/>
      <c r="AM52" s="887"/>
      <c r="AN52" s="887"/>
      <c r="AO52" s="887"/>
      <c r="AP52" s="887"/>
      <c r="AQ52" s="887"/>
      <c r="AR52" s="887"/>
      <c r="AS52" s="887"/>
      <c r="AT52" s="887"/>
      <c r="AU52" s="887"/>
      <c r="AV52" s="887"/>
      <c r="AW52" s="887"/>
      <c r="AX52" s="887"/>
      <c r="AY52" s="887"/>
      <c r="AZ52" s="887"/>
      <c r="BA52" s="887"/>
      <c r="BB52" s="887"/>
      <c r="BC52" s="887"/>
      <c r="BD52" s="887"/>
      <c r="BE52" s="887"/>
      <c r="BF52" s="887"/>
      <c r="BG52" s="887"/>
      <c r="BH52" s="887"/>
      <c r="BI52" s="887"/>
      <c r="BJ52" s="887"/>
      <c r="BK52" s="887"/>
      <c r="BL52" s="887"/>
      <c r="BM52" s="887"/>
      <c r="BN52" s="887"/>
      <c r="BO52" s="887"/>
      <c r="BP52" s="887"/>
      <c r="BQ52" s="887"/>
      <c r="BR52" s="887"/>
      <c r="BS52" s="887"/>
      <c r="BT52" s="887"/>
      <c r="BU52" s="887"/>
      <c r="BV52" s="887"/>
      <c r="BW52" s="887"/>
      <c r="BX52" s="887"/>
      <c r="BY52" s="887"/>
      <c r="BZ52" s="887"/>
      <c r="CA52" s="887"/>
      <c r="CB52" s="887"/>
      <c r="CC52" s="887"/>
      <c r="CD52" s="887"/>
      <c r="CE52" s="887"/>
      <c r="CF52" s="887"/>
      <c r="CG52" s="887"/>
      <c r="CH52" s="887"/>
      <c r="CI52" s="887"/>
      <c r="CJ52" s="887"/>
      <c r="CK52" s="887"/>
      <c r="CL52" s="887"/>
      <c r="CM52" s="887"/>
      <c r="CN52" s="887"/>
      <c r="CO52" s="887"/>
      <c r="CP52" s="887"/>
      <c r="CQ52" s="887"/>
      <c r="CR52" s="887"/>
      <c r="CS52" s="887"/>
      <c r="CT52" s="887"/>
      <c r="CU52" s="887"/>
      <c r="CV52" s="887"/>
      <c r="CW52" s="887"/>
      <c r="CX52" s="887"/>
      <c r="CY52" s="887"/>
      <c r="CZ52" s="887"/>
      <c r="DA52" s="887"/>
      <c r="DB52" s="887"/>
      <c r="DC52" s="887"/>
      <c r="DD52" s="873"/>
    </row>
    <row r="53" spans="3:108" ht="18.75" customHeight="1">
      <c r="C53" s="301" t="s">
        <v>341</v>
      </c>
      <c r="D53" s="881"/>
      <c r="E53" s="873"/>
      <c r="F53" s="887"/>
      <c r="G53" s="887"/>
      <c r="H53" s="887"/>
      <c r="I53" s="887"/>
      <c r="J53" s="887"/>
      <c r="K53" s="887"/>
      <c r="L53" s="887"/>
      <c r="M53" s="887"/>
      <c r="N53" s="887"/>
      <c r="O53" s="887"/>
      <c r="P53" s="887"/>
      <c r="Q53" s="887"/>
      <c r="R53" s="887"/>
      <c r="S53" s="887"/>
      <c r="T53" s="887"/>
      <c r="U53" s="887"/>
      <c r="V53" s="887"/>
      <c r="W53" s="887"/>
      <c r="X53" s="887"/>
      <c r="Y53" s="887"/>
      <c r="Z53" s="887"/>
      <c r="AA53" s="887"/>
      <c r="AB53" s="887"/>
      <c r="AC53" s="887"/>
      <c r="AD53" s="887"/>
      <c r="AE53" s="887"/>
      <c r="AF53" s="887"/>
      <c r="AG53" s="887"/>
      <c r="AH53" s="887"/>
      <c r="AI53" s="887"/>
      <c r="AJ53" s="887"/>
      <c r="AK53" s="887"/>
      <c r="AL53" s="887"/>
      <c r="AM53" s="887"/>
      <c r="AN53" s="887"/>
      <c r="AO53" s="887"/>
      <c r="AP53" s="887"/>
      <c r="AQ53" s="887"/>
      <c r="AR53" s="887"/>
      <c r="AS53" s="887"/>
      <c r="AT53" s="887"/>
      <c r="AU53" s="887"/>
      <c r="AV53" s="887"/>
      <c r="AW53" s="887"/>
      <c r="AX53" s="887"/>
      <c r="AY53" s="887"/>
      <c r="AZ53" s="887"/>
      <c r="BA53" s="887"/>
      <c r="BB53" s="887"/>
      <c r="BC53" s="887"/>
      <c r="BD53" s="887"/>
      <c r="BE53" s="887"/>
      <c r="BF53" s="887"/>
      <c r="BG53" s="887"/>
      <c r="BH53" s="887"/>
      <c r="BI53" s="887"/>
      <c r="BJ53" s="887"/>
      <c r="BK53" s="887"/>
      <c r="BL53" s="887"/>
      <c r="BM53" s="887"/>
      <c r="BN53" s="887"/>
      <c r="BO53" s="887"/>
      <c r="BP53" s="887"/>
      <c r="BQ53" s="887"/>
      <c r="BR53" s="887"/>
      <c r="BS53" s="887"/>
      <c r="BT53" s="887"/>
      <c r="BU53" s="887"/>
      <c r="BV53" s="887"/>
      <c r="BW53" s="887"/>
      <c r="BX53" s="887"/>
      <c r="BY53" s="887"/>
      <c r="BZ53" s="887"/>
      <c r="CA53" s="887"/>
      <c r="CB53" s="887"/>
      <c r="CC53" s="887"/>
      <c r="CD53" s="887"/>
      <c r="CE53" s="887"/>
      <c r="CF53" s="887"/>
      <c r="CG53" s="887"/>
      <c r="CH53" s="887"/>
      <c r="CI53" s="887"/>
      <c r="CJ53" s="887"/>
      <c r="CK53" s="887"/>
      <c r="CL53" s="887"/>
      <c r="CM53" s="887"/>
      <c r="CN53" s="887"/>
      <c r="CO53" s="887"/>
      <c r="CP53" s="887"/>
      <c r="CQ53" s="887"/>
      <c r="CR53" s="887"/>
      <c r="CS53" s="887"/>
      <c r="CT53" s="887"/>
      <c r="CU53" s="887"/>
      <c r="CV53" s="887"/>
      <c r="CW53" s="887"/>
      <c r="CX53" s="887"/>
      <c r="CY53" s="887"/>
      <c r="CZ53" s="887"/>
      <c r="DA53" s="887"/>
      <c r="DB53" s="887"/>
      <c r="DC53" s="887"/>
      <c r="DD53" s="873"/>
    </row>
    <row r="54" spans="3:108" ht="18.75" customHeight="1">
      <c r="C54" s="301" t="s">
        <v>342</v>
      </c>
      <c r="D54" s="881"/>
      <c r="E54" s="873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887"/>
      <c r="AC54" s="887"/>
      <c r="AD54" s="887"/>
      <c r="AE54" s="887"/>
      <c r="AF54" s="887"/>
      <c r="AG54" s="887"/>
      <c r="AH54" s="887"/>
      <c r="AI54" s="887"/>
      <c r="AJ54" s="887"/>
      <c r="AK54" s="887"/>
      <c r="AL54" s="887"/>
      <c r="AM54" s="887"/>
      <c r="AN54" s="887"/>
      <c r="AO54" s="887"/>
      <c r="AP54" s="887"/>
      <c r="AQ54" s="887"/>
      <c r="AR54" s="887"/>
      <c r="AS54" s="887"/>
      <c r="AT54" s="887"/>
      <c r="AU54" s="887"/>
      <c r="AV54" s="887"/>
      <c r="AW54" s="887"/>
      <c r="AX54" s="887"/>
      <c r="AY54" s="887"/>
      <c r="AZ54" s="887"/>
      <c r="BA54" s="887"/>
      <c r="BB54" s="887"/>
      <c r="BC54" s="887"/>
      <c r="BD54" s="887"/>
      <c r="BE54" s="887"/>
      <c r="BF54" s="887"/>
      <c r="BG54" s="887"/>
      <c r="BH54" s="887"/>
      <c r="BI54" s="887"/>
      <c r="BJ54" s="887"/>
      <c r="BK54" s="887"/>
      <c r="BL54" s="887"/>
      <c r="BM54" s="887"/>
      <c r="BN54" s="887"/>
      <c r="BO54" s="887"/>
      <c r="BP54" s="887"/>
      <c r="BQ54" s="887"/>
      <c r="BR54" s="887"/>
      <c r="BS54" s="887"/>
      <c r="BT54" s="887"/>
      <c r="BU54" s="887"/>
      <c r="BV54" s="887"/>
      <c r="BW54" s="887"/>
      <c r="BX54" s="887"/>
      <c r="BY54" s="887"/>
      <c r="BZ54" s="887"/>
      <c r="CA54" s="887"/>
      <c r="CB54" s="887"/>
      <c r="CC54" s="887"/>
      <c r="CD54" s="887"/>
      <c r="CE54" s="887"/>
      <c r="CF54" s="887"/>
      <c r="CG54" s="887"/>
      <c r="CH54" s="887"/>
      <c r="CI54" s="887"/>
      <c r="CJ54" s="887"/>
      <c r="CK54" s="887"/>
      <c r="CL54" s="887"/>
      <c r="CM54" s="887"/>
      <c r="CN54" s="887"/>
      <c r="CO54" s="887"/>
      <c r="CP54" s="887"/>
      <c r="CQ54" s="887"/>
      <c r="CR54" s="887"/>
      <c r="CS54" s="887"/>
      <c r="CT54" s="887"/>
      <c r="CU54" s="887"/>
      <c r="CV54" s="887"/>
      <c r="CW54" s="887"/>
      <c r="CX54" s="887"/>
      <c r="CY54" s="887"/>
      <c r="CZ54" s="887"/>
      <c r="DA54" s="887"/>
      <c r="DB54" s="887"/>
      <c r="DC54" s="887"/>
      <c r="DD54" s="873"/>
    </row>
    <row r="55" spans="3:108" ht="18.75" customHeight="1">
      <c r="C55" s="301" t="s">
        <v>343</v>
      </c>
      <c r="D55" s="881"/>
      <c r="E55" s="873"/>
      <c r="F55" s="887"/>
      <c r="G55" s="887"/>
      <c r="H55" s="887"/>
      <c r="I55" s="887"/>
      <c r="J55" s="887"/>
      <c r="K55" s="887"/>
      <c r="L55" s="887"/>
      <c r="M55" s="887"/>
      <c r="N55" s="887"/>
      <c r="O55" s="887"/>
      <c r="P55" s="887"/>
      <c r="Q55" s="887"/>
      <c r="R55" s="887"/>
      <c r="S55" s="887"/>
      <c r="T55" s="887"/>
      <c r="U55" s="887"/>
      <c r="V55" s="887"/>
      <c r="W55" s="887"/>
      <c r="X55" s="887"/>
      <c r="Y55" s="887"/>
      <c r="Z55" s="887"/>
      <c r="AA55" s="887"/>
      <c r="AB55" s="887"/>
      <c r="AC55" s="887"/>
      <c r="AD55" s="887"/>
      <c r="AE55" s="887"/>
      <c r="AF55" s="887"/>
      <c r="AG55" s="887"/>
      <c r="AH55" s="887"/>
      <c r="AI55" s="887"/>
      <c r="AJ55" s="887"/>
      <c r="AK55" s="887"/>
      <c r="AL55" s="887"/>
      <c r="AM55" s="887"/>
      <c r="AN55" s="887"/>
      <c r="AO55" s="887"/>
      <c r="AP55" s="887"/>
      <c r="AQ55" s="887"/>
      <c r="AR55" s="887"/>
      <c r="AS55" s="887"/>
      <c r="AT55" s="887"/>
      <c r="AU55" s="887"/>
      <c r="AV55" s="887"/>
      <c r="AW55" s="887"/>
      <c r="AX55" s="887"/>
      <c r="AY55" s="887"/>
      <c r="AZ55" s="887"/>
      <c r="BA55" s="887"/>
      <c r="BB55" s="887"/>
      <c r="BC55" s="887"/>
      <c r="BD55" s="887"/>
      <c r="BE55" s="887"/>
      <c r="BF55" s="887"/>
      <c r="BG55" s="887"/>
      <c r="BH55" s="887"/>
      <c r="BI55" s="887"/>
      <c r="BJ55" s="887"/>
      <c r="BK55" s="887"/>
      <c r="BL55" s="887"/>
      <c r="BM55" s="887"/>
      <c r="BN55" s="887"/>
      <c r="BO55" s="887"/>
      <c r="BP55" s="887"/>
      <c r="BQ55" s="887"/>
      <c r="BR55" s="887"/>
      <c r="BS55" s="887"/>
      <c r="BT55" s="887"/>
      <c r="BU55" s="887"/>
      <c r="BV55" s="887"/>
      <c r="BW55" s="887"/>
      <c r="BX55" s="887"/>
      <c r="BY55" s="887"/>
      <c r="BZ55" s="887"/>
      <c r="CA55" s="887"/>
      <c r="CB55" s="887"/>
      <c r="CC55" s="887"/>
      <c r="CD55" s="887"/>
      <c r="CE55" s="887"/>
      <c r="CF55" s="887"/>
      <c r="CG55" s="887"/>
      <c r="CH55" s="887"/>
      <c r="CI55" s="887"/>
      <c r="CJ55" s="887"/>
      <c r="CK55" s="887"/>
      <c r="CL55" s="887"/>
      <c r="CM55" s="887"/>
      <c r="CN55" s="887"/>
      <c r="CO55" s="887"/>
      <c r="CP55" s="887"/>
      <c r="CQ55" s="887"/>
      <c r="CR55" s="887"/>
      <c r="CS55" s="887"/>
      <c r="CT55" s="887"/>
      <c r="CU55" s="887"/>
      <c r="CV55" s="887"/>
      <c r="CW55" s="887"/>
      <c r="CX55" s="887"/>
      <c r="CY55" s="887"/>
      <c r="CZ55" s="887"/>
      <c r="DA55" s="887"/>
      <c r="DB55" s="887"/>
      <c r="DC55" s="887"/>
      <c r="DD55" s="873"/>
    </row>
    <row r="56" spans="3:108" ht="18.75" customHeight="1">
      <c r="C56" s="301" t="s">
        <v>344</v>
      </c>
      <c r="D56" s="881"/>
      <c r="E56" s="873"/>
      <c r="F56" s="887"/>
      <c r="G56" s="887"/>
      <c r="H56" s="887"/>
      <c r="I56" s="887"/>
      <c r="J56" s="887"/>
      <c r="K56" s="887"/>
      <c r="L56" s="887"/>
      <c r="M56" s="887"/>
      <c r="N56" s="887"/>
      <c r="O56" s="887"/>
      <c r="P56" s="887"/>
      <c r="Q56" s="887"/>
      <c r="R56" s="887"/>
      <c r="S56" s="887"/>
      <c r="T56" s="887"/>
      <c r="U56" s="887"/>
      <c r="V56" s="887"/>
      <c r="W56" s="887"/>
      <c r="X56" s="887"/>
      <c r="Y56" s="887"/>
      <c r="Z56" s="887"/>
      <c r="AA56" s="887"/>
      <c r="AB56" s="887"/>
      <c r="AC56" s="887"/>
      <c r="AD56" s="887"/>
      <c r="AE56" s="887"/>
      <c r="AF56" s="887"/>
      <c r="AG56" s="887"/>
      <c r="AH56" s="887"/>
      <c r="AI56" s="887"/>
      <c r="AJ56" s="887"/>
      <c r="AK56" s="887"/>
      <c r="AL56" s="887"/>
      <c r="AM56" s="887"/>
      <c r="AN56" s="887"/>
      <c r="AO56" s="887"/>
      <c r="AP56" s="887"/>
      <c r="AQ56" s="887"/>
      <c r="AR56" s="887"/>
      <c r="AS56" s="887"/>
      <c r="AT56" s="887"/>
      <c r="AU56" s="887"/>
      <c r="AV56" s="887"/>
      <c r="AW56" s="887"/>
      <c r="AX56" s="887"/>
      <c r="AY56" s="887"/>
      <c r="AZ56" s="887"/>
      <c r="BA56" s="887"/>
      <c r="BB56" s="887"/>
      <c r="BC56" s="887"/>
      <c r="BD56" s="887"/>
      <c r="BE56" s="887"/>
      <c r="BF56" s="887"/>
      <c r="BG56" s="887"/>
      <c r="BH56" s="887"/>
      <c r="BI56" s="887"/>
      <c r="BJ56" s="887"/>
      <c r="BK56" s="887"/>
      <c r="BL56" s="887"/>
      <c r="BM56" s="887"/>
      <c r="BN56" s="887"/>
      <c r="BO56" s="887"/>
      <c r="BP56" s="887"/>
      <c r="BQ56" s="887"/>
      <c r="BR56" s="887"/>
      <c r="BS56" s="887"/>
      <c r="BT56" s="887"/>
      <c r="BU56" s="887"/>
      <c r="BV56" s="887"/>
      <c r="BW56" s="887"/>
      <c r="BX56" s="887"/>
      <c r="BY56" s="887"/>
      <c r="BZ56" s="887"/>
      <c r="CA56" s="887"/>
      <c r="CB56" s="887"/>
      <c r="CC56" s="887"/>
      <c r="CD56" s="887"/>
      <c r="CE56" s="887"/>
      <c r="CF56" s="887"/>
      <c r="CG56" s="887"/>
      <c r="CH56" s="887"/>
      <c r="CI56" s="887"/>
      <c r="CJ56" s="887"/>
      <c r="CK56" s="887"/>
      <c r="CL56" s="887"/>
      <c r="CM56" s="887"/>
      <c r="CN56" s="887"/>
      <c r="CO56" s="887"/>
      <c r="CP56" s="887"/>
      <c r="CQ56" s="887"/>
      <c r="CR56" s="887"/>
      <c r="CS56" s="887"/>
      <c r="CT56" s="887"/>
      <c r="CU56" s="887"/>
      <c r="CV56" s="887"/>
      <c r="CW56" s="887"/>
      <c r="CX56" s="887"/>
      <c r="CY56" s="887"/>
      <c r="CZ56" s="887"/>
      <c r="DA56" s="887"/>
      <c r="DB56" s="887"/>
      <c r="DC56" s="887"/>
      <c r="DD56" s="873"/>
    </row>
    <row r="57" spans="3:108" ht="18.75" customHeight="1">
      <c r="C57" s="301" t="s">
        <v>345</v>
      </c>
      <c r="D57" s="881"/>
      <c r="E57" s="873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887"/>
      <c r="AC57" s="887"/>
      <c r="AD57" s="887"/>
      <c r="AE57" s="887"/>
      <c r="AF57" s="887"/>
      <c r="AG57" s="887"/>
      <c r="AH57" s="887"/>
      <c r="AI57" s="887"/>
      <c r="AJ57" s="887"/>
      <c r="AK57" s="887"/>
      <c r="AL57" s="887"/>
      <c r="AM57" s="887"/>
      <c r="AN57" s="887"/>
      <c r="AO57" s="887"/>
      <c r="AP57" s="887"/>
      <c r="AQ57" s="887"/>
      <c r="AR57" s="887"/>
      <c r="AS57" s="887"/>
      <c r="AT57" s="887"/>
      <c r="AU57" s="887"/>
      <c r="AV57" s="887"/>
      <c r="AW57" s="887"/>
      <c r="AX57" s="887"/>
      <c r="AY57" s="887"/>
      <c r="AZ57" s="887"/>
      <c r="BA57" s="887"/>
      <c r="BB57" s="887"/>
      <c r="BC57" s="887"/>
      <c r="BD57" s="887"/>
      <c r="BE57" s="887"/>
      <c r="BF57" s="887"/>
      <c r="BG57" s="887"/>
      <c r="BH57" s="887"/>
      <c r="BI57" s="887"/>
      <c r="BJ57" s="887"/>
      <c r="BK57" s="887"/>
      <c r="BL57" s="887"/>
      <c r="BM57" s="887"/>
      <c r="BN57" s="887"/>
      <c r="BO57" s="887"/>
      <c r="BP57" s="887"/>
      <c r="BQ57" s="887"/>
      <c r="BR57" s="887"/>
      <c r="BS57" s="887"/>
      <c r="BT57" s="887"/>
      <c r="BU57" s="887"/>
      <c r="BV57" s="887"/>
      <c r="BW57" s="887"/>
      <c r="BX57" s="887"/>
      <c r="BY57" s="887"/>
      <c r="BZ57" s="887"/>
      <c r="CA57" s="887"/>
      <c r="CB57" s="887"/>
      <c r="CC57" s="887"/>
      <c r="CD57" s="887"/>
      <c r="CE57" s="887"/>
      <c r="CF57" s="887"/>
      <c r="CG57" s="887"/>
      <c r="CH57" s="887"/>
      <c r="CI57" s="887"/>
      <c r="CJ57" s="887"/>
      <c r="CK57" s="887"/>
      <c r="CL57" s="887"/>
      <c r="CM57" s="887"/>
      <c r="CN57" s="887"/>
      <c r="CO57" s="887"/>
      <c r="CP57" s="887"/>
      <c r="CQ57" s="887"/>
      <c r="CR57" s="887"/>
      <c r="CS57" s="887"/>
      <c r="CT57" s="887"/>
      <c r="CU57" s="887"/>
      <c r="CV57" s="887"/>
      <c r="CW57" s="887"/>
      <c r="CX57" s="887"/>
      <c r="CY57" s="887"/>
      <c r="CZ57" s="887"/>
      <c r="DA57" s="887"/>
      <c r="DB57" s="887"/>
      <c r="DC57" s="887"/>
      <c r="DD57" s="873"/>
    </row>
    <row r="58" spans="3:108" ht="18.75" customHeight="1">
      <c r="C58" s="301" t="s">
        <v>346</v>
      </c>
      <c r="D58" s="881"/>
      <c r="E58" s="873"/>
      <c r="F58" s="887"/>
      <c r="G58" s="887"/>
      <c r="H58" s="887"/>
      <c r="I58" s="887"/>
      <c r="J58" s="887"/>
      <c r="K58" s="887"/>
      <c r="L58" s="887"/>
      <c r="M58" s="887"/>
      <c r="N58" s="887"/>
      <c r="O58" s="887"/>
      <c r="P58" s="887"/>
      <c r="Q58" s="887"/>
      <c r="R58" s="887"/>
      <c r="S58" s="887"/>
      <c r="T58" s="887"/>
      <c r="U58" s="887"/>
      <c r="V58" s="887"/>
      <c r="W58" s="887"/>
      <c r="X58" s="887"/>
      <c r="Y58" s="887"/>
      <c r="Z58" s="887"/>
      <c r="AA58" s="887"/>
      <c r="AB58" s="887"/>
      <c r="AC58" s="887"/>
      <c r="AD58" s="887"/>
      <c r="AE58" s="887"/>
      <c r="AF58" s="887"/>
      <c r="AG58" s="887"/>
      <c r="AH58" s="887"/>
      <c r="AI58" s="887"/>
      <c r="AJ58" s="887"/>
      <c r="AK58" s="887"/>
      <c r="AL58" s="887"/>
      <c r="AM58" s="887"/>
      <c r="AN58" s="887"/>
      <c r="AO58" s="887"/>
      <c r="AP58" s="887"/>
      <c r="AQ58" s="887"/>
      <c r="AR58" s="887"/>
      <c r="AS58" s="887"/>
      <c r="AT58" s="887"/>
      <c r="AU58" s="887"/>
      <c r="AV58" s="887"/>
      <c r="AW58" s="887"/>
      <c r="AX58" s="887"/>
      <c r="AY58" s="887"/>
      <c r="AZ58" s="887"/>
      <c r="BA58" s="887"/>
      <c r="BB58" s="887"/>
      <c r="BC58" s="887"/>
      <c r="BD58" s="887"/>
      <c r="BE58" s="887"/>
      <c r="BF58" s="887"/>
      <c r="BG58" s="887"/>
      <c r="BH58" s="887"/>
      <c r="BI58" s="887"/>
      <c r="BJ58" s="887"/>
      <c r="BK58" s="887"/>
      <c r="BL58" s="887"/>
      <c r="BM58" s="887"/>
      <c r="BN58" s="887"/>
      <c r="BO58" s="887"/>
      <c r="BP58" s="887"/>
      <c r="BQ58" s="887"/>
      <c r="BR58" s="887"/>
      <c r="BS58" s="887"/>
      <c r="BT58" s="887"/>
      <c r="BU58" s="887"/>
      <c r="BV58" s="887"/>
      <c r="BW58" s="887"/>
      <c r="BX58" s="887"/>
      <c r="BY58" s="887"/>
      <c r="BZ58" s="887"/>
      <c r="CA58" s="887"/>
      <c r="CB58" s="887"/>
      <c r="CC58" s="887"/>
      <c r="CD58" s="887"/>
      <c r="CE58" s="887"/>
      <c r="CF58" s="887"/>
      <c r="CG58" s="887"/>
      <c r="CH58" s="887"/>
      <c r="CI58" s="887"/>
      <c r="CJ58" s="887"/>
      <c r="CK58" s="887"/>
      <c r="CL58" s="887"/>
      <c r="CM58" s="887"/>
      <c r="CN58" s="887"/>
      <c r="CO58" s="887"/>
      <c r="CP58" s="887"/>
      <c r="CQ58" s="887"/>
      <c r="CR58" s="887"/>
      <c r="CS58" s="887"/>
      <c r="CT58" s="887"/>
      <c r="CU58" s="887"/>
      <c r="CV58" s="887"/>
      <c r="CW58" s="887"/>
      <c r="CX58" s="887"/>
      <c r="CY58" s="887"/>
      <c r="CZ58" s="887"/>
      <c r="DA58" s="887"/>
      <c r="DB58" s="887"/>
      <c r="DC58" s="887"/>
      <c r="DD58" s="873"/>
    </row>
    <row r="59" spans="3:108" ht="18.75" customHeight="1">
      <c r="C59" s="301" t="s">
        <v>347</v>
      </c>
      <c r="D59" s="881"/>
      <c r="E59" s="873"/>
      <c r="F59" s="887"/>
      <c r="G59" s="887"/>
      <c r="H59" s="887"/>
      <c r="I59" s="887"/>
      <c r="J59" s="887"/>
      <c r="K59" s="887"/>
      <c r="L59" s="887"/>
      <c r="M59" s="887"/>
      <c r="N59" s="887"/>
      <c r="O59" s="887"/>
      <c r="P59" s="887"/>
      <c r="Q59" s="887"/>
      <c r="R59" s="887"/>
      <c r="S59" s="887"/>
      <c r="T59" s="887"/>
      <c r="U59" s="887"/>
      <c r="V59" s="887"/>
      <c r="W59" s="887"/>
      <c r="X59" s="887"/>
      <c r="Y59" s="887"/>
      <c r="Z59" s="887"/>
      <c r="AA59" s="887"/>
      <c r="AB59" s="887"/>
      <c r="AC59" s="887"/>
      <c r="AD59" s="887"/>
      <c r="AE59" s="887"/>
      <c r="AF59" s="887"/>
      <c r="AG59" s="887"/>
      <c r="AH59" s="887"/>
      <c r="AI59" s="887"/>
      <c r="AJ59" s="887"/>
      <c r="AK59" s="887"/>
      <c r="AL59" s="887"/>
      <c r="AM59" s="887"/>
      <c r="AN59" s="887"/>
      <c r="AO59" s="887"/>
      <c r="AP59" s="887"/>
      <c r="AQ59" s="887"/>
      <c r="AR59" s="887"/>
      <c r="AS59" s="887"/>
      <c r="AT59" s="887"/>
      <c r="AU59" s="887"/>
      <c r="AV59" s="887"/>
      <c r="AW59" s="887"/>
      <c r="AX59" s="887"/>
      <c r="AY59" s="887"/>
      <c r="AZ59" s="887"/>
      <c r="BA59" s="887"/>
      <c r="BB59" s="887"/>
      <c r="BC59" s="887"/>
      <c r="BD59" s="887"/>
      <c r="BE59" s="887"/>
      <c r="BF59" s="887"/>
      <c r="BG59" s="887"/>
      <c r="BH59" s="887"/>
      <c r="BI59" s="887"/>
      <c r="BJ59" s="887"/>
      <c r="BK59" s="887"/>
      <c r="BL59" s="887"/>
      <c r="BM59" s="887"/>
      <c r="BN59" s="887"/>
      <c r="BO59" s="887"/>
      <c r="BP59" s="887"/>
      <c r="BQ59" s="887"/>
      <c r="BR59" s="887"/>
      <c r="BS59" s="887"/>
      <c r="BT59" s="887"/>
      <c r="BU59" s="887"/>
      <c r="BV59" s="887"/>
      <c r="BW59" s="887"/>
      <c r="BX59" s="887"/>
      <c r="BY59" s="887"/>
      <c r="BZ59" s="887"/>
      <c r="CA59" s="887"/>
      <c r="CB59" s="887"/>
      <c r="CC59" s="887"/>
      <c r="CD59" s="887"/>
      <c r="CE59" s="887"/>
      <c r="CF59" s="887"/>
      <c r="CG59" s="887"/>
      <c r="CH59" s="887"/>
      <c r="CI59" s="887"/>
      <c r="CJ59" s="887"/>
      <c r="CK59" s="887"/>
      <c r="CL59" s="887"/>
      <c r="CM59" s="887"/>
      <c r="CN59" s="887"/>
      <c r="CO59" s="887"/>
      <c r="CP59" s="887"/>
      <c r="CQ59" s="887"/>
      <c r="CR59" s="887"/>
      <c r="CS59" s="887"/>
      <c r="CT59" s="887"/>
      <c r="CU59" s="887"/>
      <c r="CV59" s="887"/>
      <c r="CW59" s="887"/>
      <c r="CX59" s="887"/>
      <c r="CY59" s="887"/>
      <c r="CZ59" s="887"/>
      <c r="DA59" s="887"/>
      <c r="DB59" s="887"/>
      <c r="DC59" s="887"/>
      <c r="DD59" s="873"/>
    </row>
    <row r="60" spans="3:108" ht="18.75" customHeight="1">
      <c r="C60" s="301" t="s">
        <v>348</v>
      </c>
      <c r="D60" s="881"/>
      <c r="E60" s="873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887"/>
      <c r="AC60" s="887"/>
      <c r="AD60" s="887"/>
      <c r="AE60" s="887"/>
      <c r="AF60" s="887"/>
      <c r="AG60" s="887"/>
      <c r="AH60" s="887"/>
      <c r="AI60" s="887"/>
      <c r="AJ60" s="887"/>
      <c r="AK60" s="887"/>
      <c r="AL60" s="887"/>
      <c r="AM60" s="887"/>
      <c r="AN60" s="887"/>
      <c r="AO60" s="887"/>
      <c r="AP60" s="887"/>
      <c r="AQ60" s="887"/>
      <c r="AR60" s="887"/>
      <c r="AS60" s="887"/>
      <c r="AT60" s="887"/>
      <c r="AU60" s="887"/>
      <c r="AV60" s="887"/>
      <c r="AW60" s="887"/>
      <c r="AX60" s="887"/>
      <c r="AY60" s="887"/>
      <c r="AZ60" s="887"/>
      <c r="BA60" s="887"/>
      <c r="BB60" s="887"/>
      <c r="BC60" s="887"/>
      <c r="BD60" s="887"/>
      <c r="BE60" s="887"/>
      <c r="BF60" s="887"/>
      <c r="BG60" s="887"/>
      <c r="BH60" s="887"/>
      <c r="BI60" s="887"/>
      <c r="BJ60" s="887"/>
      <c r="BK60" s="887"/>
      <c r="BL60" s="887"/>
      <c r="BM60" s="887"/>
      <c r="BN60" s="887"/>
      <c r="BO60" s="887"/>
      <c r="BP60" s="887"/>
      <c r="BQ60" s="887"/>
      <c r="BR60" s="887"/>
      <c r="BS60" s="887"/>
      <c r="BT60" s="887"/>
      <c r="BU60" s="887"/>
      <c r="BV60" s="887"/>
      <c r="BW60" s="887"/>
      <c r="BX60" s="887"/>
      <c r="BY60" s="887"/>
      <c r="BZ60" s="887"/>
      <c r="CA60" s="887"/>
      <c r="CB60" s="887"/>
      <c r="CC60" s="887"/>
      <c r="CD60" s="887"/>
      <c r="CE60" s="887"/>
      <c r="CF60" s="887"/>
      <c r="CG60" s="887"/>
      <c r="CH60" s="887"/>
      <c r="CI60" s="887"/>
      <c r="CJ60" s="887"/>
      <c r="CK60" s="887"/>
      <c r="CL60" s="887"/>
      <c r="CM60" s="887"/>
      <c r="CN60" s="887"/>
      <c r="CO60" s="887"/>
      <c r="CP60" s="887"/>
      <c r="CQ60" s="887"/>
      <c r="CR60" s="887"/>
      <c r="CS60" s="887"/>
      <c r="CT60" s="887"/>
      <c r="CU60" s="887"/>
      <c r="CV60" s="887"/>
      <c r="CW60" s="887"/>
      <c r="CX60" s="887"/>
      <c r="CY60" s="887"/>
      <c r="CZ60" s="887"/>
      <c r="DA60" s="887"/>
      <c r="DB60" s="887"/>
      <c r="DC60" s="887"/>
      <c r="DD60" s="873"/>
    </row>
    <row r="61" spans="3:108" ht="18.75" customHeight="1">
      <c r="C61" s="301" t="s">
        <v>349</v>
      </c>
      <c r="D61" s="881"/>
      <c r="E61" s="873"/>
      <c r="F61" s="887"/>
      <c r="G61" s="887"/>
      <c r="H61" s="887"/>
      <c r="I61" s="887"/>
      <c r="J61" s="887"/>
      <c r="K61" s="887"/>
      <c r="L61" s="887"/>
      <c r="M61" s="887"/>
      <c r="N61" s="887"/>
      <c r="O61" s="887"/>
      <c r="P61" s="887"/>
      <c r="Q61" s="887"/>
      <c r="R61" s="887"/>
      <c r="S61" s="887"/>
      <c r="T61" s="887"/>
      <c r="U61" s="887"/>
      <c r="V61" s="887"/>
      <c r="W61" s="887"/>
      <c r="X61" s="887"/>
      <c r="Y61" s="887"/>
      <c r="Z61" s="887"/>
      <c r="AA61" s="887"/>
      <c r="AB61" s="887"/>
      <c r="AC61" s="887"/>
      <c r="AD61" s="887"/>
      <c r="AE61" s="887"/>
      <c r="AF61" s="887"/>
      <c r="AG61" s="887"/>
      <c r="AH61" s="887"/>
      <c r="AI61" s="887"/>
      <c r="AJ61" s="887"/>
      <c r="AK61" s="887"/>
      <c r="AL61" s="887"/>
      <c r="AM61" s="887"/>
      <c r="AN61" s="887"/>
      <c r="AO61" s="887"/>
      <c r="AP61" s="887"/>
      <c r="AQ61" s="887"/>
      <c r="AR61" s="887"/>
      <c r="AS61" s="887"/>
      <c r="AT61" s="887"/>
      <c r="AU61" s="887"/>
      <c r="AV61" s="887"/>
      <c r="AW61" s="887"/>
      <c r="AX61" s="887"/>
      <c r="AY61" s="887"/>
      <c r="AZ61" s="887"/>
      <c r="BA61" s="887"/>
      <c r="BB61" s="887"/>
      <c r="BC61" s="887"/>
      <c r="BD61" s="887"/>
      <c r="BE61" s="887"/>
      <c r="BF61" s="887"/>
      <c r="BG61" s="887"/>
      <c r="BH61" s="887"/>
      <c r="BI61" s="887"/>
      <c r="BJ61" s="887"/>
      <c r="BK61" s="887"/>
      <c r="BL61" s="887"/>
      <c r="BM61" s="887"/>
      <c r="BN61" s="887"/>
      <c r="BO61" s="887"/>
      <c r="BP61" s="887"/>
      <c r="BQ61" s="887"/>
      <c r="BR61" s="887"/>
      <c r="BS61" s="887"/>
      <c r="BT61" s="887"/>
      <c r="BU61" s="887"/>
      <c r="BV61" s="887"/>
      <c r="BW61" s="887"/>
      <c r="BX61" s="887"/>
      <c r="BY61" s="887"/>
      <c r="BZ61" s="887"/>
      <c r="CA61" s="887"/>
      <c r="CB61" s="887"/>
      <c r="CC61" s="887"/>
      <c r="CD61" s="887"/>
      <c r="CE61" s="887"/>
      <c r="CF61" s="887"/>
      <c r="CG61" s="887"/>
      <c r="CH61" s="887"/>
      <c r="CI61" s="887"/>
      <c r="CJ61" s="887"/>
      <c r="CK61" s="887"/>
      <c r="CL61" s="887"/>
      <c r="CM61" s="887"/>
      <c r="CN61" s="887"/>
      <c r="CO61" s="887"/>
      <c r="CP61" s="887"/>
      <c r="CQ61" s="887"/>
      <c r="CR61" s="887"/>
      <c r="CS61" s="887"/>
      <c r="CT61" s="887"/>
      <c r="CU61" s="887"/>
      <c r="CV61" s="887"/>
      <c r="CW61" s="887"/>
      <c r="CX61" s="887"/>
      <c r="CY61" s="887"/>
      <c r="CZ61" s="887"/>
      <c r="DA61" s="887"/>
      <c r="DB61" s="887"/>
      <c r="DC61" s="887"/>
      <c r="DD61" s="873"/>
    </row>
    <row r="62" spans="3:108" ht="18.75" customHeight="1">
      <c r="C62" s="301" t="s">
        <v>350</v>
      </c>
      <c r="D62" s="881"/>
      <c r="E62" s="873"/>
      <c r="F62" s="887"/>
      <c r="G62" s="887"/>
      <c r="H62" s="887"/>
      <c r="I62" s="887"/>
      <c r="J62" s="887"/>
      <c r="K62" s="887"/>
      <c r="L62" s="887"/>
      <c r="M62" s="887"/>
      <c r="N62" s="887"/>
      <c r="O62" s="887"/>
      <c r="P62" s="887"/>
      <c r="Q62" s="887"/>
      <c r="R62" s="887"/>
      <c r="S62" s="887"/>
      <c r="T62" s="887"/>
      <c r="U62" s="887"/>
      <c r="V62" s="887"/>
      <c r="W62" s="887"/>
      <c r="X62" s="887"/>
      <c r="Y62" s="887"/>
      <c r="Z62" s="887"/>
      <c r="AA62" s="887"/>
      <c r="AB62" s="887"/>
      <c r="AC62" s="887"/>
      <c r="AD62" s="887"/>
      <c r="AE62" s="887"/>
      <c r="AF62" s="887"/>
      <c r="AG62" s="887"/>
      <c r="AH62" s="887"/>
      <c r="AI62" s="887"/>
      <c r="AJ62" s="887"/>
      <c r="AK62" s="887"/>
      <c r="AL62" s="887"/>
      <c r="AM62" s="887"/>
      <c r="AN62" s="887"/>
      <c r="AO62" s="887"/>
      <c r="AP62" s="887"/>
      <c r="AQ62" s="887"/>
      <c r="AR62" s="887"/>
      <c r="AS62" s="887"/>
      <c r="AT62" s="887"/>
      <c r="AU62" s="887"/>
      <c r="AV62" s="887"/>
      <c r="AW62" s="887"/>
      <c r="AX62" s="887"/>
      <c r="AY62" s="887"/>
      <c r="AZ62" s="887"/>
      <c r="BA62" s="887"/>
      <c r="BB62" s="887"/>
      <c r="BC62" s="887"/>
      <c r="BD62" s="887"/>
      <c r="BE62" s="887"/>
      <c r="BF62" s="887"/>
      <c r="BG62" s="887"/>
      <c r="BH62" s="887"/>
      <c r="BI62" s="887"/>
      <c r="BJ62" s="887"/>
      <c r="BK62" s="887"/>
      <c r="BL62" s="887"/>
      <c r="BM62" s="887"/>
      <c r="BN62" s="887"/>
      <c r="BO62" s="887"/>
      <c r="BP62" s="887"/>
      <c r="BQ62" s="887"/>
      <c r="BR62" s="887"/>
      <c r="BS62" s="887"/>
      <c r="BT62" s="887"/>
      <c r="BU62" s="887"/>
      <c r="BV62" s="887"/>
      <c r="BW62" s="887"/>
      <c r="BX62" s="887"/>
      <c r="BY62" s="887"/>
      <c r="BZ62" s="887"/>
      <c r="CA62" s="887"/>
      <c r="CB62" s="887"/>
      <c r="CC62" s="887"/>
      <c r="CD62" s="887"/>
      <c r="CE62" s="887"/>
      <c r="CF62" s="887"/>
      <c r="CG62" s="887"/>
      <c r="CH62" s="887"/>
      <c r="CI62" s="887"/>
      <c r="CJ62" s="887"/>
      <c r="CK62" s="887"/>
      <c r="CL62" s="887"/>
      <c r="CM62" s="887"/>
      <c r="CN62" s="887"/>
      <c r="CO62" s="887"/>
      <c r="CP62" s="887"/>
      <c r="CQ62" s="887"/>
      <c r="CR62" s="887"/>
      <c r="CS62" s="887"/>
      <c r="CT62" s="887"/>
      <c r="CU62" s="887"/>
      <c r="CV62" s="887"/>
      <c r="CW62" s="887"/>
      <c r="CX62" s="887"/>
      <c r="CY62" s="887"/>
      <c r="CZ62" s="887"/>
      <c r="DA62" s="887"/>
      <c r="DB62" s="887"/>
      <c r="DC62" s="887"/>
      <c r="DD62" s="873"/>
    </row>
    <row r="63" spans="3:108" ht="18.75" customHeight="1">
      <c r="C63" s="301" t="s">
        <v>351</v>
      </c>
      <c r="D63" s="881"/>
      <c r="E63" s="873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887"/>
      <c r="AC63" s="887"/>
      <c r="AD63" s="887"/>
      <c r="AE63" s="887"/>
      <c r="AF63" s="887"/>
      <c r="AG63" s="887"/>
      <c r="AH63" s="887"/>
      <c r="AI63" s="887"/>
      <c r="AJ63" s="887"/>
      <c r="AK63" s="887"/>
      <c r="AL63" s="887"/>
      <c r="AM63" s="887"/>
      <c r="AN63" s="887"/>
      <c r="AO63" s="887"/>
      <c r="AP63" s="887"/>
      <c r="AQ63" s="887"/>
      <c r="AR63" s="887"/>
      <c r="AS63" s="887"/>
      <c r="AT63" s="887"/>
      <c r="AU63" s="887"/>
      <c r="AV63" s="887"/>
      <c r="AW63" s="887"/>
      <c r="AX63" s="887"/>
      <c r="AY63" s="887"/>
      <c r="AZ63" s="887"/>
      <c r="BA63" s="887"/>
      <c r="BB63" s="887"/>
      <c r="BC63" s="887"/>
      <c r="BD63" s="887"/>
      <c r="BE63" s="887"/>
      <c r="BF63" s="887"/>
      <c r="BG63" s="887"/>
      <c r="BH63" s="887"/>
      <c r="BI63" s="887"/>
      <c r="BJ63" s="887"/>
      <c r="BK63" s="887"/>
      <c r="BL63" s="887"/>
      <c r="BM63" s="887"/>
      <c r="BN63" s="887"/>
      <c r="BO63" s="887"/>
      <c r="BP63" s="887"/>
      <c r="BQ63" s="887"/>
      <c r="BR63" s="887"/>
      <c r="BS63" s="887"/>
      <c r="BT63" s="887"/>
      <c r="BU63" s="887"/>
      <c r="BV63" s="887"/>
      <c r="BW63" s="887"/>
      <c r="BX63" s="887"/>
      <c r="BY63" s="887"/>
      <c r="BZ63" s="887"/>
      <c r="CA63" s="887"/>
      <c r="CB63" s="887"/>
      <c r="CC63" s="887"/>
      <c r="CD63" s="887"/>
      <c r="CE63" s="887"/>
      <c r="CF63" s="887"/>
      <c r="CG63" s="887"/>
      <c r="CH63" s="887"/>
      <c r="CI63" s="887"/>
      <c r="CJ63" s="887"/>
      <c r="CK63" s="887"/>
      <c r="CL63" s="887"/>
      <c r="CM63" s="887"/>
      <c r="CN63" s="887"/>
      <c r="CO63" s="887"/>
      <c r="CP63" s="887"/>
      <c r="CQ63" s="887"/>
      <c r="CR63" s="887"/>
      <c r="CS63" s="887"/>
      <c r="CT63" s="887"/>
      <c r="CU63" s="887"/>
      <c r="CV63" s="887"/>
      <c r="CW63" s="887"/>
      <c r="CX63" s="887"/>
      <c r="CY63" s="887"/>
      <c r="CZ63" s="887"/>
      <c r="DA63" s="887"/>
      <c r="DB63" s="887"/>
      <c r="DC63" s="887"/>
      <c r="DD63" s="873"/>
    </row>
    <row r="64" spans="3:108" ht="18.75" customHeight="1">
      <c r="C64" s="301" t="s">
        <v>352</v>
      </c>
      <c r="D64" s="888"/>
      <c r="E64" s="882"/>
      <c r="F64" s="889"/>
      <c r="G64" s="889"/>
      <c r="H64" s="889"/>
      <c r="I64" s="889"/>
      <c r="J64" s="889"/>
      <c r="K64" s="889"/>
      <c r="L64" s="889"/>
      <c r="M64" s="889"/>
      <c r="N64" s="889"/>
      <c r="O64" s="889"/>
      <c r="P64" s="889"/>
      <c r="Q64" s="889"/>
      <c r="R64" s="889"/>
      <c r="S64" s="889"/>
      <c r="T64" s="889"/>
      <c r="U64" s="889"/>
      <c r="V64" s="889"/>
      <c r="W64" s="889"/>
      <c r="X64" s="889"/>
      <c r="Y64" s="889"/>
      <c r="Z64" s="889"/>
      <c r="AA64" s="889"/>
      <c r="AB64" s="889"/>
      <c r="AC64" s="889"/>
      <c r="AD64" s="889"/>
      <c r="AE64" s="889"/>
      <c r="AF64" s="889"/>
      <c r="AG64" s="889"/>
      <c r="AH64" s="889"/>
      <c r="AI64" s="889"/>
      <c r="AJ64" s="889"/>
      <c r="AK64" s="889"/>
      <c r="AL64" s="889"/>
      <c r="AM64" s="889"/>
      <c r="AN64" s="889"/>
      <c r="AO64" s="889"/>
      <c r="AP64" s="889"/>
      <c r="AQ64" s="889"/>
      <c r="AR64" s="889"/>
      <c r="AS64" s="889"/>
      <c r="AT64" s="889"/>
      <c r="AU64" s="889"/>
      <c r="AV64" s="889"/>
      <c r="AW64" s="889"/>
      <c r="AX64" s="889"/>
      <c r="AY64" s="889"/>
      <c r="AZ64" s="889"/>
      <c r="BA64" s="889"/>
      <c r="BB64" s="889"/>
      <c r="BC64" s="889"/>
      <c r="BD64" s="889"/>
      <c r="BE64" s="889"/>
      <c r="BF64" s="889"/>
      <c r="BG64" s="889"/>
      <c r="BH64" s="889"/>
      <c r="BI64" s="889"/>
      <c r="BJ64" s="889"/>
      <c r="BK64" s="889"/>
      <c r="BL64" s="889"/>
      <c r="BM64" s="889"/>
      <c r="BN64" s="889"/>
      <c r="BO64" s="889"/>
      <c r="BP64" s="889"/>
      <c r="BQ64" s="889"/>
      <c r="BR64" s="889"/>
      <c r="BS64" s="889"/>
      <c r="BT64" s="889"/>
      <c r="BU64" s="889"/>
      <c r="BV64" s="889"/>
      <c r="BW64" s="889"/>
      <c r="BX64" s="889"/>
      <c r="BY64" s="889"/>
      <c r="BZ64" s="889"/>
      <c r="CA64" s="889"/>
      <c r="CB64" s="889"/>
      <c r="CC64" s="889"/>
      <c r="CD64" s="889"/>
      <c r="CE64" s="889"/>
      <c r="CF64" s="889"/>
      <c r="CG64" s="889"/>
      <c r="CH64" s="889"/>
      <c r="CI64" s="889"/>
      <c r="CJ64" s="889"/>
      <c r="CK64" s="889"/>
      <c r="CL64" s="889"/>
      <c r="CM64" s="889"/>
      <c r="CN64" s="889"/>
      <c r="CO64" s="889"/>
      <c r="CP64" s="889"/>
      <c r="CQ64" s="889"/>
      <c r="CR64" s="889"/>
      <c r="CS64" s="889"/>
      <c r="CT64" s="889"/>
      <c r="CU64" s="889"/>
      <c r="CV64" s="889"/>
      <c r="CW64" s="889"/>
      <c r="CX64" s="889"/>
      <c r="CY64" s="889"/>
      <c r="CZ64" s="889"/>
      <c r="DA64" s="889"/>
      <c r="DB64" s="889"/>
      <c r="DC64" s="889"/>
      <c r="DD64" s="882"/>
    </row>
    <row r="65" spans="1:108" ht="18.75" customHeight="1">
      <c r="C65" s="301" t="s">
        <v>353</v>
      </c>
      <c r="D65" s="881"/>
      <c r="E65" s="873"/>
      <c r="F65" s="887"/>
      <c r="G65" s="887"/>
      <c r="H65" s="887"/>
      <c r="I65" s="887"/>
      <c r="J65" s="887"/>
      <c r="K65" s="887"/>
      <c r="L65" s="887"/>
      <c r="M65" s="887"/>
      <c r="N65" s="887"/>
      <c r="O65" s="887"/>
      <c r="P65" s="887"/>
      <c r="Q65" s="887"/>
      <c r="R65" s="887"/>
      <c r="S65" s="887"/>
      <c r="T65" s="887"/>
      <c r="U65" s="887"/>
      <c r="V65" s="887"/>
      <c r="W65" s="887"/>
      <c r="X65" s="887"/>
      <c r="Y65" s="887"/>
      <c r="Z65" s="887"/>
      <c r="AA65" s="887"/>
      <c r="AB65" s="887"/>
      <c r="AC65" s="887"/>
      <c r="AD65" s="887"/>
      <c r="AE65" s="887"/>
      <c r="AF65" s="887"/>
      <c r="AG65" s="887"/>
      <c r="AH65" s="887"/>
      <c r="AI65" s="887"/>
      <c r="AJ65" s="887"/>
      <c r="AK65" s="887"/>
      <c r="AL65" s="887"/>
      <c r="AM65" s="887"/>
      <c r="AN65" s="887"/>
      <c r="AO65" s="887"/>
      <c r="AP65" s="887"/>
      <c r="AQ65" s="887"/>
      <c r="AR65" s="887"/>
      <c r="AS65" s="887"/>
      <c r="AT65" s="887"/>
      <c r="AU65" s="887"/>
      <c r="AV65" s="887"/>
      <c r="AW65" s="887"/>
      <c r="AX65" s="887"/>
      <c r="AY65" s="887"/>
      <c r="AZ65" s="887"/>
      <c r="BA65" s="887"/>
      <c r="BB65" s="887"/>
      <c r="BC65" s="887"/>
      <c r="BD65" s="887"/>
      <c r="BE65" s="887"/>
      <c r="BF65" s="887"/>
      <c r="BG65" s="887"/>
      <c r="BH65" s="887"/>
      <c r="BI65" s="887"/>
      <c r="BJ65" s="887"/>
      <c r="BK65" s="887"/>
      <c r="BL65" s="887"/>
      <c r="BM65" s="887"/>
      <c r="BN65" s="887"/>
      <c r="BO65" s="887"/>
      <c r="BP65" s="887"/>
      <c r="BQ65" s="887"/>
      <c r="BR65" s="887"/>
      <c r="BS65" s="887"/>
      <c r="BT65" s="887"/>
      <c r="BU65" s="887"/>
      <c r="BV65" s="887"/>
      <c r="BW65" s="887"/>
      <c r="BX65" s="887"/>
      <c r="BY65" s="887"/>
      <c r="BZ65" s="887"/>
      <c r="CA65" s="887"/>
      <c r="CB65" s="887"/>
      <c r="CC65" s="887"/>
      <c r="CD65" s="887"/>
      <c r="CE65" s="887"/>
      <c r="CF65" s="887"/>
      <c r="CG65" s="887"/>
      <c r="CH65" s="887"/>
      <c r="CI65" s="887"/>
      <c r="CJ65" s="887"/>
      <c r="CK65" s="887"/>
      <c r="CL65" s="887"/>
      <c r="CM65" s="887"/>
      <c r="CN65" s="887"/>
      <c r="CO65" s="887"/>
      <c r="CP65" s="887"/>
      <c r="CQ65" s="887"/>
      <c r="CR65" s="887"/>
      <c r="CS65" s="887"/>
      <c r="CT65" s="887"/>
      <c r="CU65" s="887"/>
      <c r="CV65" s="887"/>
      <c r="CW65" s="887"/>
      <c r="CX65" s="887"/>
      <c r="CY65" s="887"/>
      <c r="CZ65" s="887"/>
      <c r="DA65" s="887"/>
      <c r="DB65" s="887"/>
      <c r="DC65" s="887"/>
      <c r="DD65" s="873"/>
    </row>
    <row r="66" spans="1:108" ht="18.75" customHeight="1">
      <c r="C66" s="301" t="s">
        <v>354</v>
      </c>
      <c r="D66" s="881"/>
      <c r="E66" s="873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887"/>
      <c r="AC66" s="887"/>
      <c r="AD66" s="887"/>
      <c r="AE66" s="887"/>
      <c r="AF66" s="887"/>
      <c r="AG66" s="887"/>
      <c r="AH66" s="887"/>
      <c r="AI66" s="887"/>
      <c r="AJ66" s="887"/>
      <c r="AK66" s="887"/>
      <c r="AL66" s="887"/>
      <c r="AM66" s="887"/>
      <c r="AN66" s="887"/>
      <c r="AO66" s="887"/>
      <c r="AP66" s="887"/>
      <c r="AQ66" s="887"/>
      <c r="AR66" s="887"/>
      <c r="AS66" s="887"/>
      <c r="AT66" s="887"/>
      <c r="AU66" s="887"/>
      <c r="AV66" s="887"/>
      <c r="AW66" s="887"/>
      <c r="AX66" s="887"/>
      <c r="AY66" s="887"/>
      <c r="AZ66" s="887"/>
      <c r="BA66" s="887"/>
      <c r="BB66" s="887"/>
      <c r="BC66" s="887"/>
      <c r="BD66" s="887"/>
      <c r="BE66" s="887"/>
      <c r="BF66" s="887"/>
      <c r="BG66" s="887"/>
      <c r="BH66" s="887"/>
      <c r="BI66" s="887"/>
      <c r="BJ66" s="887"/>
      <c r="BK66" s="887"/>
      <c r="BL66" s="887"/>
      <c r="BM66" s="887"/>
      <c r="BN66" s="887"/>
      <c r="BO66" s="887"/>
      <c r="BP66" s="887"/>
      <c r="BQ66" s="887"/>
      <c r="BR66" s="887"/>
      <c r="BS66" s="887"/>
      <c r="BT66" s="887"/>
      <c r="BU66" s="887"/>
      <c r="BV66" s="887"/>
      <c r="BW66" s="887"/>
      <c r="BX66" s="887"/>
      <c r="BY66" s="887"/>
      <c r="BZ66" s="887"/>
      <c r="CA66" s="887"/>
      <c r="CB66" s="887"/>
      <c r="CC66" s="887"/>
      <c r="CD66" s="887"/>
      <c r="CE66" s="887"/>
      <c r="CF66" s="887"/>
      <c r="CG66" s="887"/>
      <c r="CH66" s="887"/>
      <c r="CI66" s="887"/>
      <c r="CJ66" s="887"/>
      <c r="CK66" s="887"/>
      <c r="CL66" s="887"/>
      <c r="CM66" s="887"/>
      <c r="CN66" s="887"/>
      <c r="CO66" s="887"/>
      <c r="CP66" s="887"/>
      <c r="CQ66" s="887"/>
      <c r="CR66" s="887"/>
      <c r="CS66" s="887"/>
      <c r="CT66" s="887"/>
      <c r="CU66" s="887"/>
      <c r="CV66" s="887"/>
      <c r="CW66" s="887"/>
      <c r="CX66" s="887"/>
      <c r="CY66" s="887"/>
      <c r="CZ66" s="887"/>
      <c r="DA66" s="887"/>
      <c r="DB66" s="887"/>
      <c r="DC66" s="887"/>
      <c r="DD66" s="873"/>
    </row>
    <row r="67" spans="1:108" ht="18.75" customHeight="1">
      <c r="C67" s="301" t="s">
        <v>355</v>
      </c>
      <c r="D67" s="881"/>
      <c r="E67" s="873"/>
      <c r="F67" s="887"/>
      <c r="G67" s="887"/>
      <c r="H67" s="887"/>
      <c r="I67" s="887"/>
      <c r="J67" s="887"/>
      <c r="K67" s="887"/>
      <c r="L67" s="887"/>
      <c r="M67" s="887"/>
      <c r="N67" s="887"/>
      <c r="O67" s="887"/>
      <c r="P67" s="887"/>
      <c r="Q67" s="887"/>
      <c r="R67" s="887"/>
      <c r="S67" s="887"/>
      <c r="T67" s="887"/>
      <c r="U67" s="887"/>
      <c r="V67" s="887"/>
      <c r="W67" s="887"/>
      <c r="X67" s="887"/>
      <c r="Y67" s="887"/>
      <c r="Z67" s="887"/>
      <c r="AA67" s="887"/>
      <c r="AB67" s="887"/>
      <c r="AC67" s="887"/>
      <c r="AD67" s="887"/>
      <c r="AE67" s="887"/>
      <c r="AF67" s="887"/>
      <c r="AG67" s="887"/>
      <c r="AH67" s="887"/>
      <c r="AI67" s="887"/>
      <c r="AJ67" s="887"/>
      <c r="AK67" s="887"/>
      <c r="AL67" s="887"/>
      <c r="AM67" s="887"/>
      <c r="AN67" s="887"/>
      <c r="AO67" s="887"/>
      <c r="AP67" s="887"/>
      <c r="AQ67" s="887"/>
      <c r="AR67" s="887"/>
      <c r="AS67" s="887"/>
      <c r="AT67" s="887"/>
      <c r="AU67" s="887"/>
      <c r="AV67" s="887"/>
      <c r="AW67" s="887"/>
      <c r="AX67" s="887"/>
      <c r="AY67" s="887"/>
      <c r="AZ67" s="887"/>
      <c r="BA67" s="887"/>
      <c r="BB67" s="887"/>
      <c r="BC67" s="887"/>
      <c r="BD67" s="887"/>
      <c r="BE67" s="887"/>
      <c r="BF67" s="887"/>
      <c r="BG67" s="887"/>
      <c r="BH67" s="887"/>
      <c r="BI67" s="887"/>
      <c r="BJ67" s="887"/>
      <c r="BK67" s="887"/>
      <c r="BL67" s="887"/>
      <c r="BM67" s="887"/>
      <c r="BN67" s="887"/>
      <c r="BO67" s="887"/>
      <c r="BP67" s="887"/>
      <c r="BQ67" s="887"/>
      <c r="BR67" s="887"/>
      <c r="BS67" s="887"/>
      <c r="BT67" s="887"/>
      <c r="BU67" s="887"/>
      <c r="BV67" s="887"/>
      <c r="BW67" s="887"/>
      <c r="BX67" s="887"/>
      <c r="BY67" s="887"/>
      <c r="BZ67" s="887"/>
      <c r="CA67" s="887"/>
      <c r="CB67" s="887"/>
      <c r="CC67" s="887"/>
      <c r="CD67" s="887"/>
      <c r="CE67" s="887"/>
      <c r="CF67" s="887"/>
      <c r="CG67" s="887"/>
      <c r="CH67" s="887"/>
      <c r="CI67" s="887"/>
      <c r="CJ67" s="887"/>
      <c r="CK67" s="887"/>
      <c r="CL67" s="887"/>
      <c r="CM67" s="887"/>
      <c r="CN67" s="887"/>
      <c r="CO67" s="887"/>
      <c r="CP67" s="887"/>
      <c r="CQ67" s="887"/>
      <c r="CR67" s="887"/>
      <c r="CS67" s="887"/>
      <c r="CT67" s="887"/>
      <c r="CU67" s="887"/>
      <c r="CV67" s="887"/>
      <c r="CW67" s="887"/>
      <c r="CX67" s="887"/>
      <c r="CY67" s="887"/>
      <c r="CZ67" s="887"/>
      <c r="DA67" s="887"/>
      <c r="DB67" s="887"/>
      <c r="DC67" s="887"/>
      <c r="DD67" s="873"/>
    </row>
    <row r="68" spans="1:108" ht="18.75" customHeight="1">
      <c r="C68" s="301" t="s">
        <v>356</v>
      </c>
      <c r="D68" s="881"/>
      <c r="E68" s="873"/>
      <c r="F68" s="887"/>
      <c r="G68" s="887"/>
      <c r="H68" s="887"/>
      <c r="I68" s="887"/>
      <c r="J68" s="887"/>
      <c r="K68" s="887"/>
      <c r="L68" s="887"/>
      <c r="M68" s="887"/>
      <c r="N68" s="887"/>
      <c r="O68" s="887"/>
      <c r="P68" s="887"/>
      <c r="Q68" s="887"/>
      <c r="R68" s="887"/>
      <c r="S68" s="887"/>
      <c r="T68" s="887"/>
      <c r="U68" s="887"/>
      <c r="V68" s="887"/>
      <c r="W68" s="887"/>
      <c r="X68" s="887"/>
      <c r="Y68" s="887"/>
      <c r="Z68" s="887"/>
      <c r="AA68" s="887"/>
      <c r="AB68" s="887"/>
      <c r="AC68" s="887"/>
      <c r="AD68" s="887"/>
      <c r="AE68" s="887"/>
      <c r="AF68" s="887"/>
      <c r="AG68" s="887"/>
      <c r="AH68" s="887"/>
      <c r="AI68" s="887"/>
      <c r="AJ68" s="887"/>
      <c r="AK68" s="887"/>
      <c r="AL68" s="887"/>
      <c r="AM68" s="887"/>
      <c r="AN68" s="887"/>
      <c r="AO68" s="887"/>
      <c r="AP68" s="887"/>
      <c r="AQ68" s="887"/>
      <c r="AR68" s="887"/>
      <c r="AS68" s="887"/>
      <c r="AT68" s="887"/>
      <c r="AU68" s="887"/>
      <c r="AV68" s="887"/>
      <c r="AW68" s="887"/>
      <c r="AX68" s="887"/>
      <c r="AY68" s="887"/>
      <c r="AZ68" s="887"/>
      <c r="BA68" s="887"/>
      <c r="BB68" s="887"/>
      <c r="BC68" s="887"/>
      <c r="BD68" s="887"/>
      <c r="BE68" s="887"/>
      <c r="BF68" s="887"/>
      <c r="BG68" s="887"/>
      <c r="BH68" s="887"/>
      <c r="BI68" s="887"/>
      <c r="BJ68" s="887"/>
      <c r="BK68" s="887"/>
      <c r="BL68" s="887"/>
      <c r="BM68" s="887"/>
      <c r="BN68" s="887"/>
      <c r="BO68" s="887"/>
      <c r="BP68" s="887"/>
      <c r="BQ68" s="887"/>
      <c r="BR68" s="887"/>
      <c r="BS68" s="887"/>
      <c r="BT68" s="887"/>
      <c r="BU68" s="887"/>
      <c r="BV68" s="887"/>
      <c r="BW68" s="887"/>
      <c r="BX68" s="887"/>
      <c r="BY68" s="887"/>
      <c r="BZ68" s="887"/>
      <c r="CA68" s="887"/>
      <c r="CB68" s="887"/>
      <c r="CC68" s="887"/>
      <c r="CD68" s="887"/>
      <c r="CE68" s="887"/>
      <c r="CF68" s="887"/>
      <c r="CG68" s="887"/>
      <c r="CH68" s="887"/>
      <c r="CI68" s="887"/>
      <c r="CJ68" s="887"/>
      <c r="CK68" s="887"/>
      <c r="CL68" s="887"/>
      <c r="CM68" s="887"/>
      <c r="CN68" s="887"/>
      <c r="CO68" s="887"/>
      <c r="CP68" s="887"/>
      <c r="CQ68" s="887"/>
      <c r="CR68" s="887"/>
      <c r="CS68" s="887"/>
      <c r="CT68" s="887"/>
      <c r="CU68" s="887"/>
      <c r="CV68" s="887"/>
      <c r="CW68" s="887"/>
      <c r="CX68" s="887"/>
      <c r="CY68" s="887"/>
      <c r="CZ68" s="887"/>
      <c r="DA68" s="887"/>
      <c r="DB68" s="887"/>
      <c r="DC68" s="887"/>
      <c r="DD68" s="873"/>
    </row>
    <row r="69" spans="1:108" ht="18.75" customHeight="1">
      <c r="C69" s="301" t="s">
        <v>357</v>
      </c>
      <c r="D69" s="881"/>
      <c r="E69" s="873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887"/>
      <c r="AC69" s="887"/>
      <c r="AD69" s="887"/>
      <c r="AE69" s="887"/>
      <c r="AF69" s="887"/>
      <c r="AG69" s="887"/>
      <c r="AH69" s="887"/>
      <c r="AI69" s="887"/>
      <c r="AJ69" s="887"/>
      <c r="AK69" s="887"/>
      <c r="AL69" s="887"/>
      <c r="AM69" s="887"/>
      <c r="AN69" s="887"/>
      <c r="AO69" s="887"/>
      <c r="AP69" s="887"/>
      <c r="AQ69" s="887"/>
      <c r="AR69" s="887"/>
      <c r="AS69" s="887"/>
      <c r="AT69" s="887"/>
      <c r="AU69" s="887"/>
      <c r="AV69" s="887"/>
      <c r="AW69" s="887"/>
      <c r="AX69" s="887"/>
      <c r="AY69" s="887"/>
      <c r="AZ69" s="887"/>
      <c r="BA69" s="887"/>
      <c r="BB69" s="887"/>
      <c r="BC69" s="887"/>
      <c r="BD69" s="887"/>
      <c r="BE69" s="887"/>
      <c r="BF69" s="887"/>
      <c r="BG69" s="887"/>
      <c r="BH69" s="887"/>
      <c r="BI69" s="887"/>
      <c r="BJ69" s="887"/>
      <c r="BK69" s="887"/>
      <c r="BL69" s="887"/>
      <c r="BM69" s="887"/>
      <c r="BN69" s="887"/>
      <c r="BO69" s="887"/>
      <c r="BP69" s="887"/>
      <c r="BQ69" s="887"/>
      <c r="BR69" s="887"/>
      <c r="BS69" s="887"/>
      <c r="BT69" s="887"/>
      <c r="BU69" s="887"/>
      <c r="BV69" s="887"/>
      <c r="BW69" s="887"/>
      <c r="BX69" s="887"/>
      <c r="BY69" s="887"/>
      <c r="BZ69" s="887"/>
      <c r="CA69" s="887"/>
      <c r="CB69" s="887"/>
      <c r="CC69" s="887"/>
      <c r="CD69" s="887"/>
      <c r="CE69" s="887"/>
      <c r="CF69" s="887"/>
      <c r="CG69" s="887"/>
      <c r="CH69" s="887"/>
      <c r="CI69" s="887"/>
      <c r="CJ69" s="887"/>
      <c r="CK69" s="887"/>
      <c r="CL69" s="887"/>
      <c r="CM69" s="887"/>
      <c r="CN69" s="887"/>
      <c r="CO69" s="887"/>
      <c r="CP69" s="887"/>
      <c r="CQ69" s="887"/>
      <c r="CR69" s="887"/>
      <c r="CS69" s="887"/>
      <c r="CT69" s="887"/>
      <c r="CU69" s="887"/>
      <c r="CV69" s="887"/>
      <c r="CW69" s="887"/>
      <c r="CX69" s="887"/>
      <c r="CY69" s="887"/>
      <c r="CZ69" s="887"/>
      <c r="DA69" s="887"/>
      <c r="DB69" s="887"/>
      <c r="DC69" s="887"/>
      <c r="DD69" s="873"/>
    </row>
    <row r="70" spans="1:108" ht="18.75" customHeight="1" thickBot="1">
      <c r="C70" s="303" t="s">
        <v>192</v>
      </c>
      <c r="D70" s="890"/>
      <c r="E70" s="877"/>
      <c r="F70" s="891"/>
      <c r="G70" s="891"/>
      <c r="H70" s="891"/>
      <c r="I70" s="891"/>
      <c r="J70" s="891"/>
      <c r="K70" s="891"/>
      <c r="L70" s="891"/>
      <c r="M70" s="891"/>
      <c r="N70" s="891"/>
      <c r="O70" s="891"/>
      <c r="P70" s="891"/>
      <c r="Q70" s="891"/>
      <c r="R70" s="891"/>
      <c r="S70" s="891"/>
      <c r="T70" s="891"/>
      <c r="U70" s="891"/>
      <c r="V70" s="891"/>
      <c r="W70" s="891"/>
      <c r="X70" s="891"/>
      <c r="Y70" s="891"/>
      <c r="Z70" s="891"/>
      <c r="AA70" s="891"/>
      <c r="AB70" s="891"/>
      <c r="AC70" s="891"/>
      <c r="AD70" s="891"/>
      <c r="AE70" s="891"/>
      <c r="AF70" s="891"/>
      <c r="AG70" s="891"/>
      <c r="AH70" s="891"/>
      <c r="AI70" s="891"/>
      <c r="AJ70" s="891"/>
      <c r="AK70" s="891"/>
      <c r="AL70" s="891"/>
      <c r="AM70" s="891"/>
      <c r="AN70" s="891"/>
      <c r="AO70" s="891"/>
      <c r="AP70" s="891"/>
      <c r="AQ70" s="891"/>
      <c r="AR70" s="891"/>
      <c r="AS70" s="891"/>
      <c r="AT70" s="891"/>
      <c r="AU70" s="891"/>
      <c r="AV70" s="891"/>
      <c r="AW70" s="891"/>
      <c r="AX70" s="891"/>
      <c r="AY70" s="891"/>
      <c r="AZ70" s="891"/>
      <c r="BA70" s="891"/>
      <c r="BB70" s="891"/>
      <c r="BC70" s="891"/>
      <c r="BD70" s="891"/>
      <c r="BE70" s="891"/>
      <c r="BF70" s="891"/>
      <c r="BG70" s="891"/>
      <c r="BH70" s="891"/>
      <c r="BI70" s="891"/>
      <c r="BJ70" s="891"/>
      <c r="BK70" s="891"/>
      <c r="BL70" s="891"/>
      <c r="BM70" s="891"/>
      <c r="BN70" s="891"/>
      <c r="BO70" s="891"/>
      <c r="BP70" s="891"/>
      <c r="BQ70" s="891"/>
      <c r="BR70" s="891"/>
      <c r="BS70" s="891"/>
      <c r="BT70" s="891"/>
      <c r="BU70" s="891"/>
      <c r="BV70" s="891"/>
      <c r="BW70" s="891"/>
      <c r="BX70" s="891"/>
      <c r="BY70" s="891"/>
      <c r="BZ70" s="891"/>
      <c r="CA70" s="891"/>
      <c r="CB70" s="891"/>
      <c r="CC70" s="891"/>
      <c r="CD70" s="891"/>
      <c r="CE70" s="891"/>
      <c r="CF70" s="891"/>
      <c r="CG70" s="891"/>
      <c r="CH70" s="891"/>
      <c r="CI70" s="891"/>
      <c r="CJ70" s="891"/>
      <c r="CK70" s="891"/>
      <c r="CL70" s="891"/>
      <c r="CM70" s="891"/>
      <c r="CN70" s="891"/>
      <c r="CO70" s="891"/>
      <c r="CP70" s="891"/>
      <c r="CQ70" s="891"/>
      <c r="CR70" s="891"/>
      <c r="CS70" s="891"/>
      <c r="CT70" s="891"/>
      <c r="CU70" s="891"/>
      <c r="CV70" s="891"/>
      <c r="CW70" s="891"/>
      <c r="CX70" s="891"/>
      <c r="CY70" s="891"/>
      <c r="CZ70" s="891"/>
      <c r="DA70" s="891"/>
      <c r="DB70" s="891"/>
      <c r="DC70" s="891"/>
      <c r="DD70" s="877"/>
    </row>
    <row r="71" spans="1:108" ht="18.75" customHeight="1" thickBot="1">
      <c r="C71" s="304" t="s">
        <v>136</v>
      </c>
      <c r="D71" s="135"/>
      <c r="E71" s="290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6"/>
      <c r="CH71" s="136"/>
      <c r="CI71" s="136"/>
      <c r="CJ71" s="136"/>
      <c r="CK71" s="136"/>
      <c r="CL71" s="136"/>
      <c r="CM71" s="136"/>
      <c r="CN71" s="136"/>
      <c r="CO71" s="136"/>
      <c r="CP71" s="136"/>
      <c r="CQ71" s="136"/>
      <c r="CR71" s="136"/>
      <c r="CS71" s="136"/>
      <c r="CT71" s="136"/>
      <c r="CU71" s="136"/>
      <c r="CV71" s="136"/>
      <c r="CW71" s="136"/>
      <c r="CX71" s="136"/>
      <c r="CY71" s="136"/>
      <c r="CZ71" s="136"/>
      <c r="DA71" s="136"/>
      <c r="DB71" s="136"/>
      <c r="DC71" s="136"/>
      <c r="DD71" s="137"/>
    </row>
    <row r="72" spans="1:108" ht="18.75" customHeight="1" thickBot="1">
      <c r="A72" s="74"/>
      <c r="C72" s="293" t="s">
        <v>194</v>
      </c>
      <c r="D72" s="294"/>
      <c r="E72" s="295"/>
      <c r="F72" s="305"/>
      <c r="G72" s="29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6"/>
      <c r="BI72" s="306"/>
      <c r="BJ72" s="306"/>
      <c r="BK72" s="306"/>
      <c r="BL72" s="306"/>
      <c r="BM72" s="306"/>
      <c r="BN72" s="306"/>
      <c r="BO72" s="306"/>
      <c r="BP72" s="306"/>
      <c r="BQ72" s="306"/>
      <c r="BR72" s="306"/>
      <c r="BS72" s="306"/>
      <c r="BT72" s="306"/>
      <c r="BU72" s="306"/>
      <c r="BV72" s="306"/>
      <c r="BW72" s="306"/>
      <c r="BX72" s="306"/>
      <c r="BY72" s="306"/>
      <c r="BZ72" s="306"/>
      <c r="CA72" s="306"/>
      <c r="CB72" s="306"/>
      <c r="CC72" s="306"/>
      <c r="CD72" s="306"/>
      <c r="CE72" s="306"/>
      <c r="CF72" s="306"/>
      <c r="CG72" s="306"/>
      <c r="CH72" s="306"/>
      <c r="CI72" s="306"/>
      <c r="CJ72" s="306"/>
      <c r="CK72" s="306"/>
      <c r="CL72" s="306"/>
      <c r="CM72" s="306"/>
      <c r="CN72" s="306"/>
      <c r="CO72" s="306"/>
      <c r="CP72" s="306"/>
      <c r="CQ72" s="306"/>
      <c r="CR72" s="306"/>
      <c r="CS72" s="306"/>
      <c r="CT72" s="306"/>
      <c r="CU72" s="306"/>
      <c r="CV72" s="306"/>
      <c r="CW72" s="306"/>
      <c r="CX72" s="306"/>
      <c r="CY72" s="306"/>
      <c r="CZ72" s="306"/>
      <c r="DA72" s="306"/>
      <c r="DB72" s="306"/>
      <c r="DC72" s="306"/>
      <c r="DD72" s="295"/>
    </row>
    <row r="73" spans="1:108" ht="18.75" customHeight="1">
      <c r="C73" s="301" t="s">
        <v>195</v>
      </c>
      <c r="D73" s="892"/>
      <c r="E73" s="880"/>
      <c r="F73" s="886"/>
      <c r="G73" s="886"/>
      <c r="H73" s="886"/>
      <c r="I73" s="886"/>
      <c r="J73" s="886"/>
      <c r="K73" s="886"/>
      <c r="L73" s="886"/>
      <c r="M73" s="886"/>
      <c r="N73" s="886"/>
      <c r="O73" s="886"/>
      <c r="P73" s="886"/>
      <c r="Q73" s="886"/>
      <c r="R73" s="886"/>
      <c r="S73" s="886"/>
      <c r="T73" s="886"/>
      <c r="U73" s="886"/>
      <c r="V73" s="886"/>
      <c r="W73" s="886"/>
      <c r="X73" s="886"/>
      <c r="Y73" s="886"/>
      <c r="Z73" s="886"/>
      <c r="AA73" s="886"/>
      <c r="AB73" s="886"/>
      <c r="AC73" s="886"/>
      <c r="AD73" s="886"/>
      <c r="AE73" s="886"/>
      <c r="AF73" s="886"/>
      <c r="AG73" s="886"/>
      <c r="AH73" s="886"/>
      <c r="AI73" s="886"/>
      <c r="AJ73" s="886"/>
      <c r="AK73" s="886"/>
      <c r="AL73" s="886"/>
      <c r="AM73" s="886"/>
      <c r="AN73" s="886"/>
      <c r="AO73" s="886"/>
      <c r="AP73" s="886"/>
      <c r="AQ73" s="886"/>
      <c r="AR73" s="886"/>
      <c r="AS73" s="886"/>
      <c r="AT73" s="886"/>
      <c r="AU73" s="886"/>
      <c r="AV73" s="886"/>
      <c r="AW73" s="886"/>
      <c r="AX73" s="886"/>
      <c r="AY73" s="886"/>
      <c r="AZ73" s="886"/>
      <c r="BA73" s="886"/>
      <c r="BB73" s="886"/>
      <c r="BC73" s="886"/>
      <c r="BD73" s="886"/>
      <c r="BE73" s="886"/>
      <c r="BF73" s="886"/>
      <c r="BG73" s="886"/>
      <c r="BH73" s="886"/>
      <c r="BI73" s="886"/>
      <c r="BJ73" s="886"/>
      <c r="BK73" s="886"/>
      <c r="BL73" s="886"/>
      <c r="BM73" s="886"/>
      <c r="BN73" s="886"/>
      <c r="BO73" s="886"/>
      <c r="BP73" s="886"/>
      <c r="BQ73" s="886"/>
      <c r="BR73" s="886"/>
      <c r="BS73" s="886"/>
      <c r="BT73" s="886"/>
      <c r="BU73" s="886"/>
      <c r="BV73" s="886"/>
      <c r="BW73" s="886"/>
      <c r="BX73" s="886"/>
      <c r="BY73" s="886"/>
      <c r="BZ73" s="886"/>
      <c r="CA73" s="886"/>
      <c r="CB73" s="886"/>
      <c r="CC73" s="886"/>
      <c r="CD73" s="886"/>
      <c r="CE73" s="886"/>
      <c r="CF73" s="886"/>
      <c r="CG73" s="886"/>
      <c r="CH73" s="886"/>
      <c r="CI73" s="886"/>
      <c r="CJ73" s="886"/>
      <c r="CK73" s="886"/>
      <c r="CL73" s="886"/>
      <c r="CM73" s="886"/>
      <c r="CN73" s="886"/>
      <c r="CO73" s="886"/>
      <c r="CP73" s="886"/>
      <c r="CQ73" s="886"/>
      <c r="CR73" s="886"/>
      <c r="CS73" s="886"/>
      <c r="CT73" s="886"/>
      <c r="CU73" s="886"/>
      <c r="CV73" s="886"/>
      <c r="CW73" s="886"/>
      <c r="CX73" s="886"/>
      <c r="CY73" s="886"/>
      <c r="CZ73" s="886"/>
      <c r="DA73" s="886"/>
      <c r="DB73" s="886"/>
      <c r="DC73" s="886"/>
      <c r="DD73" s="880"/>
    </row>
    <row r="74" spans="1:108" ht="18.75" customHeight="1">
      <c r="C74" s="301" t="s">
        <v>196</v>
      </c>
      <c r="D74" s="881"/>
      <c r="E74" s="882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7"/>
      <c r="AG74" s="887"/>
      <c r="AH74" s="887"/>
      <c r="AI74" s="887"/>
      <c r="AJ74" s="887"/>
      <c r="AK74" s="887"/>
      <c r="AL74" s="887"/>
      <c r="AM74" s="887"/>
      <c r="AN74" s="887"/>
      <c r="AO74" s="887"/>
      <c r="AP74" s="887"/>
      <c r="AQ74" s="887"/>
      <c r="AR74" s="887"/>
      <c r="AS74" s="887"/>
      <c r="AT74" s="887"/>
      <c r="AU74" s="887"/>
      <c r="AV74" s="887"/>
      <c r="AW74" s="887"/>
      <c r="AX74" s="887"/>
      <c r="AY74" s="887"/>
      <c r="AZ74" s="887"/>
      <c r="BA74" s="887"/>
      <c r="BB74" s="887"/>
      <c r="BC74" s="887"/>
      <c r="BD74" s="887"/>
      <c r="BE74" s="887"/>
      <c r="BF74" s="887"/>
      <c r="BG74" s="887"/>
      <c r="BH74" s="887"/>
      <c r="BI74" s="887"/>
      <c r="BJ74" s="887"/>
      <c r="BK74" s="887"/>
      <c r="BL74" s="887"/>
      <c r="BM74" s="887"/>
      <c r="BN74" s="887"/>
      <c r="BO74" s="887"/>
      <c r="BP74" s="887"/>
      <c r="BQ74" s="887"/>
      <c r="BR74" s="887"/>
      <c r="BS74" s="887"/>
      <c r="BT74" s="887"/>
      <c r="BU74" s="887"/>
      <c r="BV74" s="887"/>
      <c r="BW74" s="887"/>
      <c r="BX74" s="887"/>
      <c r="BY74" s="887"/>
      <c r="BZ74" s="887"/>
      <c r="CA74" s="887"/>
      <c r="CB74" s="887"/>
      <c r="CC74" s="887"/>
      <c r="CD74" s="887"/>
      <c r="CE74" s="887"/>
      <c r="CF74" s="887"/>
      <c r="CG74" s="887"/>
      <c r="CH74" s="887"/>
      <c r="CI74" s="887"/>
      <c r="CJ74" s="887"/>
      <c r="CK74" s="887"/>
      <c r="CL74" s="887"/>
      <c r="CM74" s="887"/>
      <c r="CN74" s="887"/>
      <c r="CO74" s="887"/>
      <c r="CP74" s="887"/>
      <c r="CQ74" s="887"/>
      <c r="CR74" s="887"/>
      <c r="CS74" s="887"/>
      <c r="CT74" s="887"/>
      <c r="CU74" s="887"/>
      <c r="CV74" s="887"/>
      <c r="CW74" s="887"/>
      <c r="CX74" s="887"/>
      <c r="CY74" s="887"/>
      <c r="CZ74" s="887"/>
      <c r="DA74" s="887"/>
      <c r="DB74" s="887"/>
      <c r="DC74" s="887"/>
      <c r="DD74" s="873"/>
    </row>
    <row r="75" spans="1:108" ht="18.75" customHeight="1">
      <c r="C75" s="301" t="s">
        <v>197</v>
      </c>
      <c r="D75" s="881"/>
      <c r="E75" s="873"/>
      <c r="F75" s="887"/>
      <c r="G75" s="887"/>
      <c r="H75" s="887"/>
      <c r="I75" s="887"/>
      <c r="J75" s="887"/>
      <c r="K75" s="887"/>
      <c r="L75" s="887"/>
      <c r="M75" s="887"/>
      <c r="N75" s="887"/>
      <c r="O75" s="887"/>
      <c r="P75" s="887"/>
      <c r="Q75" s="887"/>
      <c r="R75" s="887"/>
      <c r="S75" s="887"/>
      <c r="T75" s="887"/>
      <c r="U75" s="887"/>
      <c r="V75" s="887"/>
      <c r="W75" s="887"/>
      <c r="X75" s="887"/>
      <c r="Y75" s="887"/>
      <c r="Z75" s="887"/>
      <c r="AA75" s="887"/>
      <c r="AB75" s="887"/>
      <c r="AC75" s="887"/>
      <c r="AD75" s="887"/>
      <c r="AE75" s="887"/>
      <c r="AF75" s="887"/>
      <c r="AG75" s="887"/>
      <c r="AH75" s="887"/>
      <c r="AI75" s="887"/>
      <c r="AJ75" s="887"/>
      <c r="AK75" s="887"/>
      <c r="AL75" s="887"/>
      <c r="AM75" s="887"/>
      <c r="AN75" s="887"/>
      <c r="AO75" s="887"/>
      <c r="AP75" s="887"/>
      <c r="AQ75" s="887"/>
      <c r="AR75" s="887"/>
      <c r="AS75" s="887"/>
      <c r="AT75" s="887"/>
      <c r="AU75" s="887"/>
      <c r="AV75" s="887"/>
      <c r="AW75" s="887"/>
      <c r="AX75" s="887"/>
      <c r="AY75" s="887"/>
      <c r="AZ75" s="887"/>
      <c r="BA75" s="887"/>
      <c r="BB75" s="887"/>
      <c r="BC75" s="887"/>
      <c r="BD75" s="887"/>
      <c r="BE75" s="887"/>
      <c r="BF75" s="887"/>
      <c r="BG75" s="887"/>
      <c r="BH75" s="887"/>
      <c r="BI75" s="887"/>
      <c r="BJ75" s="887"/>
      <c r="BK75" s="887"/>
      <c r="BL75" s="887"/>
      <c r="BM75" s="887"/>
      <c r="BN75" s="887"/>
      <c r="BO75" s="887"/>
      <c r="BP75" s="887"/>
      <c r="BQ75" s="887"/>
      <c r="BR75" s="887"/>
      <c r="BS75" s="887"/>
      <c r="BT75" s="887"/>
      <c r="BU75" s="887"/>
      <c r="BV75" s="887"/>
      <c r="BW75" s="887"/>
      <c r="BX75" s="887"/>
      <c r="BY75" s="887"/>
      <c r="BZ75" s="887"/>
      <c r="CA75" s="887"/>
      <c r="CB75" s="887"/>
      <c r="CC75" s="887"/>
      <c r="CD75" s="887"/>
      <c r="CE75" s="887"/>
      <c r="CF75" s="887"/>
      <c r="CG75" s="887"/>
      <c r="CH75" s="887"/>
      <c r="CI75" s="887"/>
      <c r="CJ75" s="887"/>
      <c r="CK75" s="887"/>
      <c r="CL75" s="887"/>
      <c r="CM75" s="887"/>
      <c r="CN75" s="887"/>
      <c r="CO75" s="887"/>
      <c r="CP75" s="887"/>
      <c r="CQ75" s="887"/>
      <c r="CR75" s="887"/>
      <c r="CS75" s="887"/>
      <c r="CT75" s="887"/>
      <c r="CU75" s="887"/>
      <c r="CV75" s="887"/>
      <c r="CW75" s="887"/>
      <c r="CX75" s="887"/>
      <c r="CY75" s="887"/>
      <c r="CZ75" s="887"/>
      <c r="DA75" s="887"/>
      <c r="DB75" s="887"/>
      <c r="DC75" s="887"/>
      <c r="DD75" s="873"/>
    </row>
    <row r="76" spans="1:108" ht="18.75" customHeight="1">
      <c r="C76" s="301" t="s">
        <v>198</v>
      </c>
      <c r="D76" s="881"/>
      <c r="E76" s="873"/>
      <c r="F76" s="887"/>
      <c r="G76" s="887"/>
      <c r="H76" s="887"/>
      <c r="I76" s="887"/>
      <c r="J76" s="887"/>
      <c r="K76" s="887"/>
      <c r="L76" s="887"/>
      <c r="M76" s="887"/>
      <c r="N76" s="887"/>
      <c r="O76" s="887"/>
      <c r="P76" s="887"/>
      <c r="Q76" s="887"/>
      <c r="R76" s="887"/>
      <c r="S76" s="887"/>
      <c r="T76" s="887"/>
      <c r="U76" s="887"/>
      <c r="V76" s="887"/>
      <c r="W76" s="887"/>
      <c r="X76" s="887"/>
      <c r="Y76" s="887"/>
      <c r="Z76" s="887"/>
      <c r="AA76" s="887"/>
      <c r="AB76" s="887"/>
      <c r="AC76" s="887"/>
      <c r="AD76" s="887"/>
      <c r="AE76" s="887"/>
      <c r="AF76" s="887"/>
      <c r="AG76" s="887"/>
      <c r="AH76" s="887"/>
      <c r="AI76" s="887"/>
      <c r="AJ76" s="887"/>
      <c r="AK76" s="887"/>
      <c r="AL76" s="887"/>
      <c r="AM76" s="887"/>
      <c r="AN76" s="887"/>
      <c r="AO76" s="887"/>
      <c r="AP76" s="887"/>
      <c r="AQ76" s="887"/>
      <c r="AR76" s="887"/>
      <c r="AS76" s="887"/>
      <c r="AT76" s="887"/>
      <c r="AU76" s="887"/>
      <c r="AV76" s="887"/>
      <c r="AW76" s="887"/>
      <c r="AX76" s="887"/>
      <c r="AY76" s="887"/>
      <c r="AZ76" s="887"/>
      <c r="BA76" s="887"/>
      <c r="BB76" s="887"/>
      <c r="BC76" s="887"/>
      <c r="BD76" s="887"/>
      <c r="BE76" s="887"/>
      <c r="BF76" s="887"/>
      <c r="BG76" s="887"/>
      <c r="BH76" s="887"/>
      <c r="BI76" s="887"/>
      <c r="BJ76" s="887"/>
      <c r="BK76" s="887"/>
      <c r="BL76" s="887"/>
      <c r="BM76" s="887"/>
      <c r="BN76" s="887"/>
      <c r="BO76" s="887"/>
      <c r="BP76" s="887"/>
      <c r="BQ76" s="887"/>
      <c r="BR76" s="887"/>
      <c r="BS76" s="887"/>
      <c r="BT76" s="887"/>
      <c r="BU76" s="887"/>
      <c r="BV76" s="887"/>
      <c r="BW76" s="887"/>
      <c r="BX76" s="887"/>
      <c r="BY76" s="887"/>
      <c r="BZ76" s="887"/>
      <c r="CA76" s="887"/>
      <c r="CB76" s="887"/>
      <c r="CC76" s="887"/>
      <c r="CD76" s="887"/>
      <c r="CE76" s="887"/>
      <c r="CF76" s="887"/>
      <c r="CG76" s="887"/>
      <c r="CH76" s="887"/>
      <c r="CI76" s="887"/>
      <c r="CJ76" s="887"/>
      <c r="CK76" s="887"/>
      <c r="CL76" s="887"/>
      <c r="CM76" s="887"/>
      <c r="CN76" s="887"/>
      <c r="CO76" s="887"/>
      <c r="CP76" s="887"/>
      <c r="CQ76" s="887"/>
      <c r="CR76" s="887"/>
      <c r="CS76" s="887"/>
      <c r="CT76" s="887"/>
      <c r="CU76" s="887"/>
      <c r="CV76" s="887"/>
      <c r="CW76" s="887"/>
      <c r="CX76" s="887"/>
      <c r="CY76" s="887"/>
      <c r="CZ76" s="887"/>
      <c r="DA76" s="887"/>
      <c r="DB76" s="887"/>
      <c r="DC76" s="887"/>
      <c r="DD76" s="873"/>
    </row>
    <row r="77" spans="1:108" ht="18.75" customHeight="1">
      <c r="C77" s="301" t="s">
        <v>199</v>
      </c>
      <c r="D77" s="881"/>
      <c r="E77" s="873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887"/>
      <c r="AC77" s="887"/>
      <c r="AD77" s="887"/>
      <c r="AE77" s="887"/>
      <c r="AF77" s="887"/>
      <c r="AG77" s="887"/>
      <c r="AH77" s="887"/>
      <c r="AI77" s="887"/>
      <c r="AJ77" s="887"/>
      <c r="AK77" s="887"/>
      <c r="AL77" s="887"/>
      <c r="AM77" s="887"/>
      <c r="AN77" s="887"/>
      <c r="AO77" s="887"/>
      <c r="AP77" s="887"/>
      <c r="AQ77" s="887"/>
      <c r="AR77" s="887"/>
      <c r="AS77" s="887"/>
      <c r="AT77" s="887"/>
      <c r="AU77" s="887"/>
      <c r="AV77" s="887"/>
      <c r="AW77" s="887"/>
      <c r="AX77" s="887"/>
      <c r="AY77" s="887"/>
      <c r="AZ77" s="887"/>
      <c r="BA77" s="887"/>
      <c r="BB77" s="887"/>
      <c r="BC77" s="887"/>
      <c r="BD77" s="887"/>
      <c r="BE77" s="887"/>
      <c r="BF77" s="887"/>
      <c r="BG77" s="887"/>
      <c r="BH77" s="887"/>
      <c r="BI77" s="887"/>
      <c r="BJ77" s="887"/>
      <c r="BK77" s="887"/>
      <c r="BL77" s="887"/>
      <c r="BM77" s="887"/>
      <c r="BN77" s="887"/>
      <c r="BO77" s="887"/>
      <c r="BP77" s="887"/>
      <c r="BQ77" s="887"/>
      <c r="BR77" s="887"/>
      <c r="BS77" s="887"/>
      <c r="BT77" s="887"/>
      <c r="BU77" s="887"/>
      <c r="BV77" s="887"/>
      <c r="BW77" s="887"/>
      <c r="BX77" s="887"/>
      <c r="BY77" s="887"/>
      <c r="BZ77" s="887"/>
      <c r="CA77" s="887"/>
      <c r="CB77" s="887"/>
      <c r="CC77" s="887"/>
      <c r="CD77" s="887"/>
      <c r="CE77" s="887"/>
      <c r="CF77" s="887"/>
      <c r="CG77" s="887"/>
      <c r="CH77" s="887"/>
      <c r="CI77" s="887"/>
      <c r="CJ77" s="887"/>
      <c r="CK77" s="887"/>
      <c r="CL77" s="887"/>
      <c r="CM77" s="887"/>
      <c r="CN77" s="887"/>
      <c r="CO77" s="887"/>
      <c r="CP77" s="887"/>
      <c r="CQ77" s="887"/>
      <c r="CR77" s="887"/>
      <c r="CS77" s="887"/>
      <c r="CT77" s="887"/>
      <c r="CU77" s="887"/>
      <c r="CV77" s="887"/>
      <c r="CW77" s="887"/>
      <c r="CX77" s="887"/>
      <c r="CY77" s="887"/>
      <c r="CZ77" s="887"/>
      <c r="DA77" s="887"/>
      <c r="DB77" s="887"/>
      <c r="DC77" s="887"/>
      <c r="DD77" s="873"/>
    </row>
    <row r="78" spans="1:108" ht="18.75" customHeight="1">
      <c r="C78" s="301" t="s">
        <v>200</v>
      </c>
      <c r="D78" s="881"/>
      <c r="E78" s="873"/>
      <c r="F78" s="887"/>
      <c r="G78" s="887"/>
      <c r="H78" s="887"/>
      <c r="I78" s="887"/>
      <c r="J78" s="887"/>
      <c r="K78" s="887"/>
      <c r="L78" s="887"/>
      <c r="M78" s="887"/>
      <c r="N78" s="887"/>
      <c r="O78" s="887"/>
      <c r="P78" s="887"/>
      <c r="Q78" s="887"/>
      <c r="R78" s="887"/>
      <c r="S78" s="887"/>
      <c r="T78" s="887"/>
      <c r="U78" s="887"/>
      <c r="V78" s="887"/>
      <c r="W78" s="887"/>
      <c r="X78" s="887"/>
      <c r="Y78" s="887"/>
      <c r="Z78" s="887"/>
      <c r="AA78" s="887"/>
      <c r="AB78" s="887"/>
      <c r="AC78" s="887"/>
      <c r="AD78" s="887"/>
      <c r="AE78" s="887"/>
      <c r="AF78" s="887"/>
      <c r="AG78" s="887"/>
      <c r="AH78" s="887"/>
      <c r="AI78" s="887"/>
      <c r="AJ78" s="887"/>
      <c r="AK78" s="887"/>
      <c r="AL78" s="887"/>
      <c r="AM78" s="887"/>
      <c r="AN78" s="887"/>
      <c r="AO78" s="887"/>
      <c r="AP78" s="887"/>
      <c r="AQ78" s="887"/>
      <c r="AR78" s="887"/>
      <c r="AS78" s="887"/>
      <c r="AT78" s="887"/>
      <c r="AU78" s="887"/>
      <c r="AV78" s="887"/>
      <c r="AW78" s="887"/>
      <c r="AX78" s="887"/>
      <c r="AY78" s="887"/>
      <c r="AZ78" s="887"/>
      <c r="BA78" s="887"/>
      <c r="BB78" s="887"/>
      <c r="BC78" s="887"/>
      <c r="BD78" s="887"/>
      <c r="BE78" s="887"/>
      <c r="BF78" s="887"/>
      <c r="BG78" s="887"/>
      <c r="BH78" s="887"/>
      <c r="BI78" s="887"/>
      <c r="BJ78" s="887"/>
      <c r="BK78" s="887"/>
      <c r="BL78" s="887"/>
      <c r="BM78" s="887"/>
      <c r="BN78" s="887"/>
      <c r="BO78" s="887"/>
      <c r="BP78" s="887"/>
      <c r="BQ78" s="887"/>
      <c r="BR78" s="887"/>
      <c r="BS78" s="887"/>
      <c r="BT78" s="887"/>
      <c r="BU78" s="887"/>
      <c r="BV78" s="887"/>
      <c r="BW78" s="887"/>
      <c r="BX78" s="887"/>
      <c r="BY78" s="887"/>
      <c r="BZ78" s="887"/>
      <c r="CA78" s="887"/>
      <c r="CB78" s="887"/>
      <c r="CC78" s="887"/>
      <c r="CD78" s="887"/>
      <c r="CE78" s="887"/>
      <c r="CF78" s="887"/>
      <c r="CG78" s="887"/>
      <c r="CH78" s="887"/>
      <c r="CI78" s="887"/>
      <c r="CJ78" s="887"/>
      <c r="CK78" s="887"/>
      <c r="CL78" s="887"/>
      <c r="CM78" s="887"/>
      <c r="CN78" s="887"/>
      <c r="CO78" s="887"/>
      <c r="CP78" s="887"/>
      <c r="CQ78" s="887"/>
      <c r="CR78" s="887"/>
      <c r="CS78" s="887"/>
      <c r="CT78" s="887"/>
      <c r="CU78" s="887"/>
      <c r="CV78" s="887"/>
      <c r="CW78" s="887"/>
      <c r="CX78" s="887"/>
      <c r="CY78" s="887"/>
      <c r="CZ78" s="887"/>
      <c r="DA78" s="887"/>
      <c r="DB78" s="887"/>
      <c r="DC78" s="887"/>
      <c r="DD78" s="873"/>
    </row>
    <row r="79" spans="1:108" ht="18.75" customHeight="1">
      <c r="C79" s="301" t="s">
        <v>201</v>
      </c>
      <c r="D79" s="881"/>
      <c r="E79" s="873"/>
      <c r="F79" s="887"/>
      <c r="G79" s="887"/>
      <c r="H79" s="887"/>
      <c r="I79" s="887"/>
      <c r="J79" s="887"/>
      <c r="K79" s="887"/>
      <c r="L79" s="887"/>
      <c r="M79" s="887"/>
      <c r="N79" s="887"/>
      <c r="O79" s="887"/>
      <c r="P79" s="887"/>
      <c r="Q79" s="887"/>
      <c r="R79" s="887"/>
      <c r="S79" s="887"/>
      <c r="T79" s="887"/>
      <c r="U79" s="887"/>
      <c r="V79" s="887"/>
      <c r="W79" s="887"/>
      <c r="X79" s="887"/>
      <c r="Y79" s="887"/>
      <c r="Z79" s="887"/>
      <c r="AA79" s="887"/>
      <c r="AB79" s="887"/>
      <c r="AC79" s="887"/>
      <c r="AD79" s="887"/>
      <c r="AE79" s="887"/>
      <c r="AF79" s="887"/>
      <c r="AG79" s="887"/>
      <c r="AH79" s="887"/>
      <c r="AI79" s="887"/>
      <c r="AJ79" s="887"/>
      <c r="AK79" s="887"/>
      <c r="AL79" s="887"/>
      <c r="AM79" s="887"/>
      <c r="AN79" s="887"/>
      <c r="AO79" s="887"/>
      <c r="AP79" s="887"/>
      <c r="AQ79" s="887"/>
      <c r="AR79" s="887"/>
      <c r="AS79" s="887"/>
      <c r="AT79" s="887"/>
      <c r="AU79" s="887"/>
      <c r="AV79" s="887"/>
      <c r="AW79" s="887"/>
      <c r="AX79" s="887"/>
      <c r="AY79" s="887"/>
      <c r="AZ79" s="887"/>
      <c r="BA79" s="887"/>
      <c r="BB79" s="887"/>
      <c r="BC79" s="887"/>
      <c r="BD79" s="887"/>
      <c r="BE79" s="887"/>
      <c r="BF79" s="887"/>
      <c r="BG79" s="887"/>
      <c r="BH79" s="887"/>
      <c r="BI79" s="887"/>
      <c r="BJ79" s="887"/>
      <c r="BK79" s="887"/>
      <c r="BL79" s="887"/>
      <c r="BM79" s="887"/>
      <c r="BN79" s="887"/>
      <c r="BO79" s="887"/>
      <c r="BP79" s="887"/>
      <c r="BQ79" s="887"/>
      <c r="BR79" s="887"/>
      <c r="BS79" s="887"/>
      <c r="BT79" s="887"/>
      <c r="BU79" s="887"/>
      <c r="BV79" s="887"/>
      <c r="BW79" s="887"/>
      <c r="BX79" s="887"/>
      <c r="BY79" s="887"/>
      <c r="BZ79" s="887"/>
      <c r="CA79" s="887"/>
      <c r="CB79" s="887"/>
      <c r="CC79" s="887"/>
      <c r="CD79" s="887"/>
      <c r="CE79" s="887"/>
      <c r="CF79" s="887"/>
      <c r="CG79" s="887"/>
      <c r="CH79" s="887"/>
      <c r="CI79" s="887"/>
      <c r="CJ79" s="887"/>
      <c r="CK79" s="887"/>
      <c r="CL79" s="887"/>
      <c r="CM79" s="887"/>
      <c r="CN79" s="887"/>
      <c r="CO79" s="887"/>
      <c r="CP79" s="887"/>
      <c r="CQ79" s="887"/>
      <c r="CR79" s="887"/>
      <c r="CS79" s="887"/>
      <c r="CT79" s="887"/>
      <c r="CU79" s="887"/>
      <c r="CV79" s="887"/>
      <c r="CW79" s="887"/>
      <c r="CX79" s="887"/>
      <c r="CY79" s="887"/>
      <c r="CZ79" s="887"/>
      <c r="DA79" s="887"/>
      <c r="DB79" s="887"/>
      <c r="DC79" s="887"/>
      <c r="DD79" s="873"/>
    </row>
    <row r="80" spans="1:108" ht="18.75" customHeight="1">
      <c r="C80" s="301" t="s">
        <v>202</v>
      </c>
      <c r="D80" s="881"/>
      <c r="E80" s="873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887"/>
      <c r="AC80" s="887"/>
      <c r="AD80" s="887"/>
      <c r="AE80" s="887"/>
      <c r="AF80" s="887"/>
      <c r="AG80" s="887"/>
      <c r="AH80" s="887"/>
      <c r="AI80" s="887"/>
      <c r="AJ80" s="887"/>
      <c r="AK80" s="887"/>
      <c r="AL80" s="887"/>
      <c r="AM80" s="887"/>
      <c r="AN80" s="887"/>
      <c r="AO80" s="887"/>
      <c r="AP80" s="887"/>
      <c r="AQ80" s="887"/>
      <c r="AR80" s="887"/>
      <c r="AS80" s="887"/>
      <c r="AT80" s="887"/>
      <c r="AU80" s="887"/>
      <c r="AV80" s="887"/>
      <c r="AW80" s="887"/>
      <c r="AX80" s="887"/>
      <c r="AY80" s="887"/>
      <c r="AZ80" s="887"/>
      <c r="BA80" s="887"/>
      <c r="BB80" s="887"/>
      <c r="BC80" s="887"/>
      <c r="BD80" s="887"/>
      <c r="BE80" s="887"/>
      <c r="BF80" s="887"/>
      <c r="BG80" s="887"/>
      <c r="BH80" s="887"/>
      <c r="BI80" s="887"/>
      <c r="BJ80" s="887"/>
      <c r="BK80" s="887"/>
      <c r="BL80" s="887"/>
      <c r="BM80" s="887"/>
      <c r="BN80" s="887"/>
      <c r="BO80" s="887"/>
      <c r="BP80" s="887"/>
      <c r="BQ80" s="887"/>
      <c r="BR80" s="887"/>
      <c r="BS80" s="887"/>
      <c r="BT80" s="887"/>
      <c r="BU80" s="887"/>
      <c r="BV80" s="887"/>
      <c r="BW80" s="887"/>
      <c r="BX80" s="887"/>
      <c r="BY80" s="887"/>
      <c r="BZ80" s="887"/>
      <c r="CA80" s="887"/>
      <c r="CB80" s="887"/>
      <c r="CC80" s="887"/>
      <c r="CD80" s="887"/>
      <c r="CE80" s="887"/>
      <c r="CF80" s="887"/>
      <c r="CG80" s="887"/>
      <c r="CH80" s="887"/>
      <c r="CI80" s="887"/>
      <c r="CJ80" s="887"/>
      <c r="CK80" s="887"/>
      <c r="CL80" s="887"/>
      <c r="CM80" s="887"/>
      <c r="CN80" s="887"/>
      <c r="CO80" s="887"/>
      <c r="CP80" s="887"/>
      <c r="CQ80" s="887"/>
      <c r="CR80" s="887"/>
      <c r="CS80" s="887"/>
      <c r="CT80" s="887"/>
      <c r="CU80" s="887"/>
      <c r="CV80" s="887"/>
      <c r="CW80" s="887"/>
      <c r="CX80" s="887"/>
      <c r="CY80" s="887"/>
      <c r="CZ80" s="887"/>
      <c r="DA80" s="887"/>
      <c r="DB80" s="887"/>
      <c r="DC80" s="887"/>
      <c r="DD80" s="873"/>
    </row>
    <row r="81" spans="1:108" ht="18.75" customHeight="1">
      <c r="C81" s="301" t="s">
        <v>203</v>
      </c>
      <c r="D81" s="881"/>
      <c r="E81" s="873"/>
      <c r="F81" s="887"/>
      <c r="G81" s="887"/>
      <c r="H81" s="887"/>
      <c r="I81" s="887"/>
      <c r="J81" s="887"/>
      <c r="K81" s="887"/>
      <c r="L81" s="887"/>
      <c r="M81" s="887"/>
      <c r="N81" s="887"/>
      <c r="O81" s="887"/>
      <c r="P81" s="887"/>
      <c r="Q81" s="887"/>
      <c r="R81" s="887"/>
      <c r="S81" s="887"/>
      <c r="T81" s="887"/>
      <c r="U81" s="887"/>
      <c r="V81" s="887"/>
      <c r="W81" s="887"/>
      <c r="X81" s="887"/>
      <c r="Y81" s="887"/>
      <c r="Z81" s="887"/>
      <c r="AA81" s="887"/>
      <c r="AB81" s="887"/>
      <c r="AC81" s="887"/>
      <c r="AD81" s="887"/>
      <c r="AE81" s="887"/>
      <c r="AF81" s="887"/>
      <c r="AG81" s="887"/>
      <c r="AH81" s="887"/>
      <c r="AI81" s="887"/>
      <c r="AJ81" s="887"/>
      <c r="AK81" s="887"/>
      <c r="AL81" s="887"/>
      <c r="AM81" s="887"/>
      <c r="AN81" s="887"/>
      <c r="AO81" s="887"/>
      <c r="AP81" s="887"/>
      <c r="AQ81" s="887"/>
      <c r="AR81" s="887"/>
      <c r="AS81" s="887"/>
      <c r="AT81" s="887"/>
      <c r="AU81" s="887"/>
      <c r="AV81" s="887"/>
      <c r="AW81" s="887"/>
      <c r="AX81" s="887"/>
      <c r="AY81" s="887"/>
      <c r="AZ81" s="887"/>
      <c r="BA81" s="887"/>
      <c r="BB81" s="887"/>
      <c r="BC81" s="887"/>
      <c r="BD81" s="887"/>
      <c r="BE81" s="887"/>
      <c r="BF81" s="887"/>
      <c r="BG81" s="887"/>
      <c r="BH81" s="887"/>
      <c r="BI81" s="887"/>
      <c r="BJ81" s="887"/>
      <c r="BK81" s="887"/>
      <c r="BL81" s="887"/>
      <c r="BM81" s="887"/>
      <c r="BN81" s="887"/>
      <c r="BO81" s="887"/>
      <c r="BP81" s="887"/>
      <c r="BQ81" s="887"/>
      <c r="BR81" s="887"/>
      <c r="BS81" s="887"/>
      <c r="BT81" s="887"/>
      <c r="BU81" s="887"/>
      <c r="BV81" s="887"/>
      <c r="BW81" s="887"/>
      <c r="BX81" s="887"/>
      <c r="BY81" s="887"/>
      <c r="BZ81" s="887"/>
      <c r="CA81" s="887"/>
      <c r="CB81" s="887"/>
      <c r="CC81" s="887"/>
      <c r="CD81" s="887"/>
      <c r="CE81" s="887"/>
      <c r="CF81" s="887"/>
      <c r="CG81" s="887"/>
      <c r="CH81" s="887"/>
      <c r="CI81" s="887"/>
      <c r="CJ81" s="887"/>
      <c r="CK81" s="887"/>
      <c r="CL81" s="887"/>
      <c r="CM81" s="887"/>
      <c r="CN81" s="887"/>
      <c r="CO81" s="887"/>
      <c r="CP81" s="887"/>
      <c r="CQ81" s="887"/>
      <c r="CR81" s="887"/>
      <c r="CS81" s="887"/>
      <c r="CT81" s="887"/>
      <c r="CU81" s="887"/>
      <c r="CV81" s="887"/>
      <c r="CW81" s="887"/>
      <c r="CX81" s="887"/>
      <c r="CY81" s="887"/>
      <c r="CZ81" s="887"/>
      <c r="DA81" s="887"/>
      <c r="DB81" s="887"/>
      <c r="DC81" s="887"/>
      <c r="DD81" s="873"/>
    </row>
    <row r="82" spans="1:108" ht="18.75" customHeight="1">
      <c r="C82" s="301" t="s">
        <v>204</v>
      </c>
      <c r="D82" s="881"/>
      <c r="E82" s="873"/>
      <c r="F82" s="887"/>
      <c r="G82" s="887"/>
      <c r="H82" s="887"/>
      <c r="I82" s="887"/>
      <c r="J82" s="887"/>
      <c r="K82" s="887"/>
      <c r="L82" s="887"/>
      <c r="M82" s="887"/>
      <c r="N82" s="887"/>
      <c r="O82" s="887"/>
      <c r="P82" s="887"/>
      <c r="Q82" s="887"/>
      <c r="R82" s="887"/>
      <c r="S82" s="887"/>
      <c r="T82" s="887"/>
      <c r="U82" s="887"/>
      <c r="V82" s="887"/>
      <c r="W82" s="887"/>
      <c r="X82" s="887"/>
      <c r="Y82" s="887"/>
      <c r="Z82" s="887"/>
      <c r="AA82" s="887"/>
      <c r="AB82" s="887"/>
      <c r="AC82" s="887"/>
      <c r="AD82" s="887"/>
      <c r="AE82" s="887"/>
      <c r="AF82" s="887"/>
      <c r="AG82" s="887"/>
      <c r="AH82" s="887"/>
      <c r="AI82" s="887"/>
      <c r="AJ82" s="887"/>
      <c r="AK82" s="887"/>
      <c r="AL82" s="887"/>
      <c r="AM82" s="887"/>
      <c r="AN82" s="887"/>
      <c r="AO82" s="887"/>
      <c r="AP82" s="887"/>
      <c r="AQ82" s="887"/>
      <c r="AR82" s="887"/>
      <c r="AS82" s="887"/>
      <c r="AT82" s="887"/>
      <c r="AU82" s="887"/>
      <c r="AV82" s="887"/>
      <c r="AW82" s="887"/>
      <c r="AX82" s="887"/>
      <c r="AY82" s="887"/>
      <c r="AZ82" s="887"/>
      <c r="BA82" s="887"/>
      <c r="BB82" s="887"/>
      <c r="BC82" s="887"/>
      <c r="BD82" s="887"/>
      <c r="BE82" s="887"/>
      <c r="BF82" s="887"/>
      <c r="BG82" s="887"/>
      <c r="BH82" s="887"/>
      <c r="BI82" s="887"/>
      <c r="BJ82" s="887"/>
      <c r="BK82" s="887"/>
      <c r="BL82" s="887"/>
      <c r="BM82" s="887"/>
      <c r="BN82" s="887"/>
      <c r="BO82" s="887"/>
      <c r="BP82" s="887"/>
      <c r="BQ82" s="887"/>
      <c r="BR82" s="887"/>
      <c r="BS82" s="887"/>
      <c r="BT82" s="887"/>
      <c r="BU82" s="887"/>
      <c r="BV82" s="887"/>
      <c r="BW82" s="887"/>
      <c r="BX82" s="887"/>
      <c r="BY82" s="887"/>
      <c r="BZ82" s="887"/>
      <c r="CA82" s="887"/>
      <c r="CB82" s="887"/>
      <c r="CC82" s="887"/>
      <c r="CD82" s="887"/>
      <c r="CE82" s="887"/>
      <c r="CF82" s="887"/>
      <c r="CG82" s="887"/>
      <c r="CH82" s="887"/>
      <c r="CI82" s="887"/>
      <c r="CJ82" s="887"/>
      <c r="CK82" s="887"/>
      <c r="CL82" s="887"/>
      <c r="CM82" s="887"/>
      <c r="CN82" s="887"/>
      <c r="CO82" s="887"/>
      <c r="CP82" s="887"/>
      <c r="CQ82" s="887"/>
      <c r="CR82" s="887"/>
      <c r="CS82" s="887"/>
      <c r="CT82" s="887"/>
      <c r="CU82" s="887"/>
      <c r="CV82" s="887"/>
      <c r="CW82" s="887"/>
      <c r="CX82" s="887"/>
      <c r="CY82" s="887"/>
      <c r="CZ82" s="887"/>
      <c r="DA82" s="887"/>
      <c r="DB82" s="887"/>
      <c r="DC82" s="887"/>
      <c r="DD82" s="873"/>
    </row>
    <row r="83" spans="1:108" ht="18.75" customHeight="1">
      <c r="C83" s="301" t="s">
        <v>205</v>
      </c>
      <c r="D83" s="881"/>
      <c r="E83" s="873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887"/>
      <c r="AC83" s="887"/>
      <c r="AD83" s="887"/>
      <c r="AE83" s="887"/>
      <c r="AF83" s="887"/>
      <c r="AG83" s="887"/>
      <c r="AH83" s="887"/>
      <c r="AI83" s="887"/>
      <c r="AJ83" s="887"/>
      <c r="AK83" s="887"/>
      <c r="AL83" s="887"/>
      <c r="AM83" s="887"/>
      <c r="AN83" s="887"/>
      <c r="AO83" s="887"/>
      <c r="AP83" s="887"/>
      <c r="AQ83" s="887"/>
      <c r="AR83" s="887"/>
      <c r="AS83" s="887"/>
      <c r="AT83" s="887"/>
      <c r="AU83" s="887"/>
      <c r="AV83" s="887"/>
      <c r="AW83" s="887"/>
      <c r="AX83" s="887"/>
      <c r="AY83" s="887"/>
      <c r="AZ83" s="887"/>
      <c r="BA83" s="887"/>
      <c r="BB83" s="887"/>
      <c r="BC83" s="887"/>
      <c r="BD83" s="887"/>
      <c r="BE83" s="887"/>
      <c r="BF83" s="887"/>
      <c r="BG83" s="887"/>
      <c r="BH83" s="887"/>
      <c r="BI83" s="887"/>
      <c r="BJ83" s="887"/>
      <c r="BK83" s="887"/>
      <c r="BL83" s="887"/>
      <c r="BM83" s="887"/>
      <c r="BN83" s="887"/>
      <c r="BO83" s="887"/>
      <c r="BP83" s="887"/>
      <c r="BQ83" s="887"/>
      <c r="BR83" s="887"/>
      <c r="BS83" s="887"/>
      <c r="BT83" s="887"/>
      <c r="BU83" s="887"/>
      <c r="BV83" s="887"/>
      <c r="BW83" s="887"/>
      <c r="BX83" s="887"/>
      <c r="BY83" s="887"/>
      <c r="BZ83" s="887"/>
      <c r="CA83" s="887"/>
      <c r="CB83" s="887"/>
      <c r="CC83" s="887"/>
      <c r="CD83" s="887"/>
      <c r="CE83" s="887"/>
      <c r="CF83" s="887"/>
      <c r="CG83" s="887"/>
      <c r="CH83" s="887"/>
      <c r="CI83" s="887"/>
      <c r="CJ83" s="887"/>
      <c r="CK83" s="887"/>
      <c r="CL83" s="887"/>
      <c r="CM83" s="887"/>
      <c r="CN83" s="887"/>
      <c r="CO83" s="887"/>
      <c r="CP83" s="887"/>
      <c r="CQ83" s="887"/>
      <c r="CR83" s="887"/>
      <c r="CS83" s="887"/>
      <c r="CT83" s="887"/>
      <c r="CU83" s="887"/>
      <c r="CV83" s="887"/>
      <c r="CW83" s="887"/>
      <c r="CX83" s="887"/>
      <c r="CY83" s="887"/>
      <c r="CZ83" s="887"/>
      <c r="DA83" s="887"/>
      <c r="DB83" s="887"/>
      <c r="DC83" s="887"/>
      <c r="DD83" s="873"/>
    </row>
    <row r="84" spans="1:108" ht="18.75" customHeight="1">
      <c r="C84" s="301" t="s">
        <v>206</v>
      </c>
      <c r="D84" s="881"/>
      <c r="E84" s="873"/>
      <c r="F84" s="887"/>
      <c r="G84" s="887"/>
      <c r="H84" s="887"/>
      <c r="I84" s="887"/>
      <c r="J84" s="887"/>
      <c r="K84" s="887"/>
      <c r="L84" s="887"/>
      <c r="M84" s="887"/>
      <c r="N84" s="887"/>
      <c r="O84" s="887"/>
      <c r="P84" s="887"/>
      <c r="Q84" s="887"/>
      <c r="R84" s="887"/>
      <c r="S84" s="887"/>
      <c r="T84" s="887"/>
      <c r="U84" s="887"/>
      <c r="V84" s="887"/>
      <c r="W84" s="887"/>
      <c r="X84" s="887"/>
      <c r="Y84" s="887"/>
      <c r="Z84" s="887"/>
      <c r="AA84" s="887"/>
      <c r="AB84" s="887"/>
      <c r="AC84" s="887"/>
      <c r="AD84" s="887"/>
      <c r="AE84" s="887"/>
      <c r="AF84" s="887"/>
      <c r="AG84" s="887"/>
      <c r="AH84" s="887"/>
      <c r="AI84" s="887"/>
      <c r="AJ84" s="887"/>
      <c r="AK84" s="887"/>
      <c r="AL84" s="887"/>
      <c r="AM84" s="887"/>
      <c r="AN84" s="887"/>
      <c r="AO84" s="887"/>
      <c r="AP84" s="887"/>
      <c r="AQ84" s="887"/>
      <c r="AR84" s="887"/>
      <c r="AS84" s="887"/>
      <c r="AT84" s="887"/>
      <c r="AU84" s="887"/>
      <c r="AV84" s="887"/>
      <c r="AW84" s="887"/>
      <c r="AX84" s="887"/>
      <c r="AY84" s="887"/>
      <c r="AZ84" s="887"/>
      <c r="BA84" s="887"/>
      <c r="BB84" s="887"/>
      <c r="BC84" s="887"/>
      <c r="BD84" s="887"/>
      <c r="BE84" s="887"/>
      <c r="BF84" s="887"/>
      <c r="BG84" s="887"/>
      <c r="BH84" s="887"/>
      <c r="BI84" s="887"/>
      <c r="BJ84" s="887"/>
      <c r="BK84" s="887"/>
      <c r="BL84" s="887"/>
      <c r="BM84" s="887"/>
      <c r="BN84" s="887"/>
      <c r="BO84" s="887"/>
      <c r="BP84" s="887"/>
      <c r="BQ84" s="887"/>
      <c r="BR84" s="887"/>
      <c r="BS84" s="887"/>
      <c r="BT84" s="887"/>
      <c r="BU84" s="887"/>
      <c r="BV84" s="887"/>
      <c r="BW84" s="887"/>
      <c r="BX84" s="887"/>
      <c r="BY84" s="887"/>
      <c r="BZ84" s="887"/>
      <c r="CA84" s="887"/>
      <c r="CB84" s="887"/>
      <c r="CC84" s="887"/>
      <c r="CD84" s="887"/>
      <c r="CE84" s="887"/>
      <c r="CF84" s="887"/>
      <c r="CG84" s="887"/>
      <c r="CH84" s="887"/>
      <c r="CI84" s="887"/>
      <c r="CJ84" s="887"/>
      <c r="CK84" s="887"/>
      <c r="CL84" s="887"/>
      <c r="CM84" s="887"/>
      <c r="CN84" s="887"/>
      <c r="CO84" s="887"/>
      <c r="CP84" s="887"/>
      <c r="CQ84" s="887"/>
      <c r="CR84" s="887"/>
      <c r="CS84" s="887"/>
      <c r="CT84" s="887"/>
      <c r="CU84" s="887"/>
      <c r="CV84" s="887"/>
      <c r="CW84" s="887"/>
      <c r="CX84" s="887"/>
      <c r="CY84" s="887"/>
      <c r="CZ84" s="887"/>
      <c r="DA84" s="887"/>
      <c r="DB84" s="887"/>
      <c r="DC84" s="887"/>
      <c r="DD84" s="873"/>
    </row>
    <row r="85" spans="1:108" ht="18.75" customHeight="1">
      <c r="C85" s="301" t="s">
        <v>207</v>
      </c>
      <c r="D85" s="881"/>
      <c r="E85" s="873"/>
      <c r="F85" s="887"/>
      <c r="G85" s="887"/>
      <c r="H85" s="887"/>
      <c r="I85" s="887"/>
      <c r="J85" s="887"/>
      <c r="K85" s="887"/>
      <c r="L85" s="887"/>
      <c r="M85" s="887"/>
      <c r="N85" s="887"/>
      <c r="O85" s="887"/>
      <c r="P85" s="887"/>
      <c r="Q85" s="887"/>
      <c r="R85" s="887"/>
      <c r="S85" s="887"/>
      <c r="T85" s="887"/>
      <c r="U85" s="887"/>
      <c r="V85" s="887"/>
      <c r="W85" s="887"/>
      <c r="X85" s="887"/>
      <c r="Y85" s="887"/>
      <c r="Z85" s="887"/>
      <c r="AA85" s="887"/>
      <c r="AB85" s="887"/>
      <c r="AC85" s="887"/>
      <c r="AD85" s="887"/>
      <c r="AE85" s="887"/>
      <c r="AF85" s="887"/>
      <c r="AG85" s="887"/>
      <c r="AH85" s="887"/>
      <c r="AI85" s="887"/>
      <c r="AJ85" s="887"/>
      <c r="AK85" s="887"/>
      <c r="AL85" s="887"/>
      <c r="AM85" s="887"/>
      <c r="AN85" s="887"/>
      <c r="AO85" s="887"/>
      <c r="AP85" s="887"/>
      <c r="AQ85" s="887"/>
      <c r="AR85" s="887"/>
      <c r="AS85" s="887"/>
      <c r="AT85" s="887"/>
      <c r="AU85" s="887"/>
      <c r="AV85" s="887"/>
      <c r="AW85" s="887"/>
      <c r="AX85" s="887"/>
      <c r="AY85" s="887"/>
      <c r="AZ85" s="887"/>
      <c r="BA85" s="887"/>
      <c r="BB85" s="887"/>
      <c r="BC85" s="887"/>
      <c r="BD85" s="887"/>
      <c r="BE85" s="887"/>
      <c r="BF85" s="887"/>
      <c r="BG85" s="887"/>
      <c r="BH85" s="887"/>
      <c r="BI85" s="887"/>
      <c r="BJ85" s="887"/>
      <c r="BK85" s="887"/>
      <c r="BL85" s="887"/>
      <c r="BM85" s="887"/>
      <c r="BN85" s="887"/>
      <c r="BO85" s="887"/>
      <c r="BP85" s="887"/>
      <c r="BQ85" s="887"/>
      <c r="BR85" s="887"/>
      <c r="BS85" s="887"/>
      <c r="BT85" s="887"/>
      <c r="BU85" s="887"/>
      <c r="BV85" s="887"/>
      <c r="BW85" s="887"/>
      <c r="BX85" s="887"/>
      <c r="BY85" s="887"/>
      <c r="BZ85" s="887"/>
      <c r="CA85" s="887"/>
      <c r="CB85" s="887"/>
      <c r="CC85" s="887"/>
      <c r="CD85" s="887"/>
      <c r="CE85" s="887"/>
      <c r="CF85" s="887"/>
      <c r="CG85" s="887"/>
      <c r="CH85" s="887"/>
      <c r="CI85" s="887"/>
      <c r="CJ85" s="887"/>
      <c r="CK85" s="887"/>
      <c r="CL85" s="887"/>
      <c r="CM85" s="887"/>
      <c r="CN85" s="887"/>
      <c r="CO85" s="887"/>
      <c r="CP85" s="887"/>
      <c r="CQ85" s="887"/>
      <c r="CR85" s="887"/>
      <c r="CS85" s="887"/>
      <c r="CT85" s="887"/>
      <c r="CU85" s="887"/>
      <c r="CV85" s="887"/>
      <c r="CW85" s="887"/>
      <c r="CX85" s="887"/>
      <c r="CY85" s="887"/>
      <c r="CZ85" s="887"/>
      <c r="DA85" s="887"/>
      <c r="DB85" s="887"/>
      <c r="DC85" s="887"/>
      <c r="DD85" s="873"/>
    </row>
    <row r="86" spans="1:108" ht="18.75" customHeight="1">
      <c r="C86" s="301" t="s">
        <v>208</v>
      </c>
      <c r="D86" s="881"/>
      <c r="E86" s="873"/>
      <c r="F86" s="887"/>
      <c r="G86" s="887"/>
      <c r="H86" s="887"/>
      <c r="I86" s="887"/>
      <c r="J86" s="887"/>
      <c r="K86" s="887"/>
      <c r="L86" s="887"/>
      <c r="M86" s="887"/>
      <c r="N86" s="887"/>
      <c r="O86" s="887"/>
      <c r="P86" s="887"/>
      <c r="Q86" s="887"/>
      <c r="R86" s="887"/>
      <c r="S86" s="887"/>
      <c r="T86" s="887"/>
      <c r="U86" s="887"/>
      <c r="V86" s="887"/>
      <c r="W86" s="887"/>
      <c r="X86" s="887"/>
      <c r="Y86" s="887"/>
      <c r="Z86" s="887"/>
      <c r="AA86" s="887"/>
      <c r="AB86" s="887"/>
      <c r="AC86" s="887"/>
      <c r="AD86" s="887"/>
      <c r="AE86" s="887"/>
      <c r="AF86" s="887"/>
      <c r="AG86" s="887"/>
      <c r="AH86" s="887"/>
      <c r="AI86" s="887"/>
      <c r="AJ86" s="887"/>
      <c r="AK86" s="887"/>
      <c r="AL86" s="887"/>
      <c r="AM86" s="887"/>
      <c r="AN86" s="887"/>
      <c r="AO86" s="887"/>
      <c r="AP86" s="887"/>
      <c r="AQ86" s="887"/>
      <c r="AR86" s="887"/>
      <c r="AS86" s="887"/>
      <c r="AT86" s="887"/>
      <c r="AU86" s="887"/>
      <c r="AV86" s="887"/>
      <c r="AW86" s="887"/>
      <c r="AX86" s="887"/>
      <c r="AY86" s="887"/>
      <c r="AZ86" s="887"/>
      <c r="BA86" s="887"/>
      <c r="BB86" s="887"/>
      <c r="BC86" s="887"/>
      <c r="BD86" s="887"/>
      <c r="BE86" s="887"/>
      <c r="BF86" s="887"/>
      <c r="BG86" s="887"/>
      <c r="BH86" s="887"/>
      <c r="BI86" s="887"/>
      <c r="BJ86" s="887"/>
      <c r="BK86" s="887"/>
      <c r="BL86" s="887"/>
      <c r="BM86" s="887"/>
      <c r="BN86" s="887"/>
      <c r="BO86" s="887"/>
      <c r="BP86" s="887"/>
      <c r="BQ86" s="887"/>
      <c r="BR86" s="887"/>
      <c r="BS86" s="887"/>
      <c r="BT86" s="887"/>
      <c r="BU86" s="887"/>
      <c r="BV86" s="887"/>
      <c r="BW86" s="887"/>
      <c r="BX86" s="887"/>
      <c r="BY86" s="887"/>
      <c r="BZ86" s="887"/>
      <c r="CA86" s="887"/>
      <c r="CB86" s="887"/>
      <c r="CC86" s="887"/>
      <c r="CD86" s="887"/>
      <c r="CE86" s="887"/>
      <c r="CF86" s="887"/>
      <c r="CG86" s="887"/>
      <c r="CH86" s="887"/>
      <c r="CI86" s="887"/>
      <c r="CJ86" s="887"/>
      <c r="CK86" s="887"/>
      <c r="CL86" s="887"/>
      <c r="CM86" s="887"/>
      <c r="CN86" s="887"/>
      <c r="CO86" s="887"/>
      <c r="CP86" s="887"/>
      <c r="CQ86" s="887"/>
      <c r="CR86" s="887"/>
      <c r="CS86" s="887"/>
      <c r="CT86" s="887"/>
      <c r="CU86" s="887"/>
      <c r="CV86" s="887"/>
      <c r="CW86" s="887"/>
      <c r="CX86" s="887"/>
      <c r="CY86" s="887"/>
      <c r="CZ86" s="887"/>
      <c r="DA86" s="887"/>
      <c r="DB86" s="887"/>
      <c r="DC86" s="887"/>
      <c r="DD86" s="873"/>
    </row>
    <row r="87" spans="1:108" ht="18.75" customHeight="1">
      <c r="C87" s="301" t="s">
        <v>209</v>
      </c>
      <c r="D87" s="881"/>
      <c r="E87" s="873"/>
      <c r="F87" s="887"/>
      <c r="G87" s="887"/>
      <c r="H87" s="887"/>
      <c r="I87" s="887"/>
      <c r="J87" s="887"/>
      <c r="K87" s="887"/>
      <c r="L87" s="887"/>
      <c r="M87" s="887"/>
      <c r="N87" s="887"/>
      <c r="O87" s="887"/>
      <c r="P87" s="887"/>
      <c r="Q87" s="887"/>
      <c r="R87" s="887"/>
      <c r="S87" s="887"/>
      <c r="T87" s="887"/>
      <c r="U87" s="887"/>
      <c r="V87" s="887"/>
      <c r="W87" s="887"/>
      <c r="X87" s="887"/>
      <c r="Y87" s="887"/>
      <c r="Z87" s="887"/>
      <c r="AA87" s="887"/>
      <c r="AB87" s="887"/>
      <c r="AC87" s="887"/>
      <c r="AD87" s="887"/>
      <c r="AE87" s="887"/>
      <c r="AF87" s="887"/>
      <c r="AG87" s="887"/>
      <c r="AH87" s="887"/>
      <c r="AI87" s="887"/>
      <c r="AJ87" s="887"/>
      <c r="AK87" s="887"/>
      <c r="AL87" s="887"/>
      <c r="AM87" s="887"/>
      <c r="AN87" s="887"/>
      <c r="AO87" s="887"/>
      <c r="AP87" s="887"/>
      <c r="AQ87" s="887"/>
      <c r="AR87" s="887"/>
      <c r="AS87" s="887"/>
      <c r="AT87" s="887"/>
      <c r="AU87" s="887"/>
      <c r="AV87" s="887"/>
      <c r="AW87" s="887"/>
      <c r="AX87" s="887"/>
      <c r="AY87" s="887"/>
      <c r="AZ87" s="887"/>
      <c r="BA87" s="887"/>
      <c r="BB87" s="887"/>
      <c r="BC87" s="887"/>
      <c r="BD87" s="887"/>
      <c r="BE87" s="887"/>
      <c r="BF87" s="887"/>
      <c r="BG87" s="887"/>
      <c r="BH87" s="887"/>
      <c r="BI87" s="887"/>
      <c r="BJ87" s="887"/>
      <c r="BK87" s="887"/>
      <c r="BL87" s="887"/>
      <c r="BM87" s="887"/>
      <c r="BN87" s="887"/>
      <c r="BO87" s="887"/>
      <c r="BP87" s="887"/>
      <c r="BQ87" s="887"/>
      <c r="BR87" s="887"/>
      <c r="BS87" s="887"/>
      <c r="BT87" s="887"/>
      <c r="BU87" s="887"/>
      <c r="BV87" s="887"/>
      <c r="BW87" s="887"/>
      <c r="BX87" s="887"/>
      <c r="BY87" s="887"/>
      <c r="BZ87" s="887"/>
      <c r="CA87" s="887"/>
      <c r="CB87" s="887"/>
      <c r="CC87" s="887"/>
      <c r="CD87" s="887"/>
      <c r="CE87" s="887"/>
      <c r="CF87" s="887"/>
      <c r="CG87" s="887"/>
      <c r="CH87" s="887"/>
      <c r="CI87" s="887"/>
      <c r="CJ87" s="887"/>
      <c r="CK87" s="887"/>
      <c r="CL87" s="887"/>
      <c r="CM87" s="887"/>
      <c r="CN87" s="887"/>
      <c r="CO87" s="887"/>
      <c r="CP87" s="887"/>
      <c r="CQ87" s="887"/>
      <c r="CR87" s="887"/>
      <c r="CS87" s="887"/>
      <c r="CT87" s="887"/>
      <c r="CU87" s="887"/>
      <c r="CV87" s="887"/>
      <c r="CW87" s="887"/>
      <c r="CX87" s="887"/>
      <c r="CY87" s="887"/>
      <c r="CZ87" s="887"/>
      <c r="DA87" s="887"/>
      <c r="DB87" s="887"/>
      <c r="DC87" s="887"/>
      <c r="DD87" s="873"/>
    </row>
    <row r="88" spans="1:108" ht="18.75" customHeight="1">
      <c r="C88" s="301" t="s">
        <v>210</v>
      </c>
      <c r="D88" s="888"/>
      <c r="E88" s="882"/>
      <c r="F88" s="889"/>
      <c r="G88" s="889"/>
      <c r="H88" s="889"/>
      <c r="I88" s="889"/>
      <c r="J88" s="889"/>
      <c r="K88" s="889"/>
      <c r="L88" s="889"/>
      <c r="M88" s="889"/>
      <c r="N88" s="889"/>
      <c r="O88" s="889"/>
      <c r="P88" s="889"/>
      <c r="Q88" s="889"/>
      <c r="R88" s="889"/>
      <c r="S88" s="889"/>
      <c r="T88" s="889"/>
      <c r="U88" s="889"/>
      <c r="V88" s="889"/>
      <c r="W88" s="889"/>
      <c r="X88" s="889"/>
      <c r="Y88" s="889"/>
      <c r="Z88" s="889"/>
      <c r="AA88" s="889"/>
      <c r="AB88" s="889"/>
      <c r="AC88" s="889"/>
      <c r="AD88" s="889"/>
      <c r="AE88" s="889"/>
      <c r="AF88" s="889"/>
      <c r="AG88" s="889"/>
      <c r="AH88" s="889"/>
      <c r="AI88" s="889"/>
      <c r="AJ88" s="889"/>
      <c r="AK88" s="889"/>
      <c r="AL88" s="889"/>
      <c r="AM88" s="889"/>
      <c r="AN88" s="889"/>
      <c r="AO88" s="889"/>
      <c r="AP88" s="889"/>
      <c r="AQ88" s="889"/>
      <c r="AR88" s="889"/>
      <c r="AS88" s="889"/>
      <c r="AT88" s="889"/>
      <c r="AU88" s="889"/>
      <c r="AV88" s="889"/>
      <c r="AW88" s="889"/>
      <c r="AX88" s="889"/>
      <c r="AY88" s="889"/>
      <c r="AZ88" s="889"/>
      <c r="BA88" s="889"/>
      <c r="BB88" s="889"/>
      <c r="BC88" s="889"/>
      <c r="BD88" s="889"/>
      <c r="BE88" s="889"/>
      <c r="BF88" s="889"/>
      <c r="BG88" s="889"/>
      <c r="BH88" s="889"/>
      <c r="BI88" s="889"/>
      <c r="BJ88" s="889"/>
      <c r="BK88" s="889"/>
      <c r="BL88" s="889"/>
      <c r="BM88" s="889"/>
      <c r="BN88" s="889"/>
      <c r="BO88" s="889"/>
      <c r="BP88" s="889"/>
      <c r="BQ88" s="889"/>
      <c r="BR88" s="889"/>
      <c r="BS88" s="889"/>
      <c r="BT88" s="889"/>
      <c r="BU88" s="889"/>
      <c r="BV88" s="889"/>
      <c r="BW88" s="889"/>
      <c r="BX88" s="889"/>
      <c r="BY88" s="889"/>
      <c r="BZ88" s="889"/>
      <c r="CA88" s="889"/>
      <c r="CB88" s="889"/>
      <c r="CC88" s="889"/>
      <c r="CD88" s="889"/>
      <c r="CE88" s="889"/>
      <c r="CF88" s="889"/>
      <c r="CG88" s="889"/>
      <c r="CH88" s="889"/>
      <c r="CI88" s="889"/>
      <c r="CJ88" s="889"/>
      <c r="CK88" s="889"/>
      <c r="CL88" s="889"/>
      <c r="CM88" s="889"/>
      <c r="CN88" s="889"/>
      <c r="CO88" s="889"/>
      <c r="CP88" s="889"/>
      <c r="CQ88" s="889"/>
      <c r="CR88" s="889"/>
      <c r="CS88" s="889"/>
      <c r="CT88" s="889"/>
      <c r="CU88" s="889"/>
      <c r="CV88" s="889"/>
      <c r="CW88" s="889"/>
      <c r="CX88" s="889"/>
      <c r="CY88" s="889"/>
      <c r="CZ88" s="889"/>
      <c r="DA88" s="889"/>
      <c r="DB88" s="889"/>
      <c r="DC88" s="889"/>
      <c r="DD88" s="882"/>
    </row>
    <row r="89" spans="1:108" ht="18.75" customHeight="1">
      <c r="C89" s="301" t="s">
        <v>211</v>
      </c>
      <c r="D89" s="881"/>
      <c r="E89" s="873"/>
      <c r="F89" s="887"/>
      <c r="G89" s="887"/>
      <c r="H89" s="887"/>
      <c r="I89" s="887"/>
      <c r="J89" s="887"/>
      <c r="K89" s="887"/>
      <c r="L89" s="887"/>
      <c r="M89" s="887"/>
      <c r="N89" s="887"/>
      <c r="O89" s="887"/>
      <c r="P89" s="887"/>
      <c r="Q89" s="887"/>
      <c r="R89" s="887"/>
      <c r="S89" s="887"/>
      <c r="T89" s="887"/>
      <c r="U89" s="887"/>
      <c r="V89" s="887"/>
      <c r="W89" s="887"/>
      <c r="X89" s="887"/>
      <c r="Y89" s="887"/>
      <c r="Z89" s="887"/>
      <c r="AA89" s="887"/>
      <c r="AB89" s="887"/>
      <c r="AC89" s="887"/>
      <c r="AD89" s="887"/>
      <c r="AE89" s="887"/>
      <c r="AF89" s="887"/>
      <c r="AG89" s="887"/>
      <c r="AH89" s="887"/>
      <c r="AI89" s="887"/>
      <c r="AJ89" s="887"/>
      <c r="AK89" s="887"/>
      <c r="AL89" s="887"/>
      <c r="AM89" s="887"/>
      <c r="AN89" s="887"/>
      <c r="AO89" s="887"/>
      <c r="AP89" s="887"/>
      <c r="AQ89" s="887"/>
      <c r="AR89" s="887"/>
      <c r="AS89" s="887"/>
      <c r="AT89" s="887"/>
      <c r="AU89" s="887"/>
      <c r="AV89" s="887"/>
      <c r="AW89" s="887"/>
      <c r="AX89" s="887"/>
      <c r="AY89" s="887"/>
      <c r="AZ89" s="887"/>
      <c r="BA89" s="887"/>
      <c r="BB89" s="887"/>
      <c r="BC89" s="887"/>
      <c r="BD89" s="887"/>
      <c r="BE89" s="887"/>
      <c r="BF89" s="887"/>
      <c r="BG89" s="887"/>
      <c r="BH89" s="887"/>
      <c r="BI89" s="887"/>
      <c r="BJ89" s="887"/>
      <c r="BK89" s="887"/>
      <c r="BL89" s="887"/>
      <c r="BM89" s="887"/>
      <c r="BN89" s="887"/>
      <c r="BO89" s="887"/>
      <c r="BP89" s="887"/>
      <c r="BQ89" s="887"/>
      <c r="BR89" s="887"/>
      <c r="BS89" s="887"/>
      <c r="BT89" s="887"/>
      <c r="BU89" s="887"/>
      <c r="BV89" s="887"/>
      <c r="BW89" s="887"/>
      <c r="BX89" s="887"/>
      <c r="BY89" s="887"/>
      <c r="BZ89" s="887"/>
      <c r="CA89" s="887"/>
      <c r="CB89" s="887"/>
      <c r="CC89" s="887"/>
      <c r="CD89" s="887"/>
      <c r="CE89" s="887"/>
      <c r="CF89" s="887"/>
      <c r="CG89" s="887"/>
      <c r="CH89" s="887"/>
      <c r="CI89" s="887"/>
      <c r="CJ89" s="887"/>
      <c r="CK89" s="887"/>
      <c r="CL89" s="887"/>
      <c r="CM89" s="887"/>
      <c r="CN89" s="887"/>
      <c r="CO89" s="887"/>
      <c r="CP89" s="887"/>
      <c r="CQ89" s="887"/>
      <c r="CR89" s="887"/>
      <c r="CS89" s="887"/>
      <c r="CT89" s="887"/>
      <c r="CU89" s="887"/>
      <c r="CV89" s="887"/>
      <c r="CW89" s="887"/>
      <c r="CX89" s="887"/>
      <c r="CY89" s="887"/>
      <c r="CZ89" s="887"/>
      <c r="DA89" s="887"/>
      <c r="DB89" s="887"/>
      <c r="DC89" s="887"/>
      <c r="DD89" s="873"/>
    </row>
    <row r="90" spans="1:108" ht="18.75" customHeight="1">
      <c r="C90" s="301" t="s">
        <v>212</v>
      </c>
      <c r="D90" s="881"/>
      <c r="E90" s="873"/>
      <c r="F90" s="887"/>
      <c r="G90" s="887"/>
      <c r="H90" s="887"/>
      <c r="I90" s="887"/>
      <c r="J90" s="887"/>
      <c r="K90" s="887"/>
      <c r="L90" s="887"/>
      <c r="M90" s="887"/>
      <c r="N90" s="887"/>
      <c r="O90" s="887"/>
      <c r="P90" s="887"/>
      <c r="Q90" s="887"/>
      <c r="R90" s="887"/>
      <c r="S90" s="887"/>
      <c r="T90" s="887"/>
      <c r="U90" s="887"/>
      <c r="V90" s="887"/>
      <c r="W90" s="887"/>
      <c r="X90" s="887"/>
      <c r="Y90" s="887"/>
      <c r="Z90" s="887"/>
      <c r="AA90" s="887"/>
      <c r="AB90" s="887"/>
      <c r="AC90" s="887"/>
      <c r="AD90" s="887"/>
      <c r="AE90" s="887"/>
      <c r="AF90" s="887"/>
      <c r="AG90" s="887"/>
      <c r="AH90" s="887"/>
      <c r="AI90" s="887"/>
      <c r="AJ90" s="887"/>
      <c r="AK90" s="887"/>
      <c r="AL90" s="887"/>
      <c r="AM90" s="887"/>
      <c r="AN90" s="887"/>
      <c r="AO90" s="887"/>
      <c r="AP90" s="887"/>
      <c r="AQ90" s="887"/>
      <c r="AR90" s="887"/>
      <c r="AS90" s="887"/>
      <c r="AT90" s="887"/>
      <c r="AU90" s="887"/>
      <c r="AV90" s="887"/>
      <c r="AW90" s="887"/>
      <c r="AX90" s="887"/>
      <c r="AY90" s="887"/>
      <c r="AZ90" s="887"/>
      <c r="BA90" s="887"/>
      <c r="BB90" s="887"/>
      <c r="BC90" s="887"/>
      <c r="BD90" s="887"/>
      <c r="BE90" s="887"/>
      <c r="BF90" s="887"/>
      <c r="BG90" s="887"/>
      <c r="BH90" s="887"/>
      <c r="BI90" s="887"/>
      <c r="BJ90" s="887"/>
      <c r="BK90" s="887"/>
      <c r="BL90" s="887"/>
      <c r="BM90" s="887"/>
      <c r="BN90" s="887"/>
      <c r="BO90" s="887"/>
      <c r="BP90" s="887"/>
      <c r="BQ90" s="887"/>
      <c r="BR90" s="887"/>
      <c r="BS90" s="887"/>
      <c r="BT90" s="887"/>
      <c r="BU90" s="887"/>
      <c r="BV90" s="887"/>
      <c r="BW90" s="887"/>
      <c r="BX90" s="887"/>
      <c r="BY90" s="887"/>
      <c r="BZ90" s="887"/>
      <c r="CA90" s="887"/>
      <c r="CB90" s="887"/>
      <c r="CC90" s="887"/>
      <c r="CD90" s="887"/>
      <c r="CE90" s="887"/>
      <c r="CF90" s="887"/>
      <c r="CG90" s="887"/>
      <c r="CH90" s="887"/>
      <c r="CI90" s="887"/>
      <c r="CJ90" s="887"/>
      <c r="CK90" s="887"/>
      <c r="CL90" s="887"/>
      <c r="CM90" s="887"/>
      <c r="CN90" s="887"/>
      <c r="CO90" s="887"/>
      <c r="CP90" s="887"/>
      <c r="CQ90" s="887"/>
      <c r="CR90" s="887"/>
      <c r="CS90" s="887"/>
      <c r="CT90" s="887"/>
      <c r="CU90" s="887"/>
      <c r="CV90" s="887"/>
      <c r="CW90" s="887"/>
      <c r="CX90" s="887"/>
      <c r="CY90" s="887"/>
      <c r="CZ90" s="887"/>
      <c r="DA90" s="887"/>
      <c r="DB90" s="887"/>
      <c r="DC90" s="887"/>
      <c r="DD90" s="873"/>
    </row>
    <row r="91" spans="1:108" ht="18.75" customHeight="1">
      <c r="C91" s="301" t="s">
        <v>213</v>
      </c>
      <c r="D91" s="881"/>
      <c r="E91" s="873"/>
      <c r="F91" s="887"/>
      <c r="G91" s="887"/>
      <c r="H91" s="887"/>
      <c r="I91" s="887"/>
      <c r="J91" s="887"/>
      <c r="K91" s="887"/>
      <c r="L91" s="887"/>
      <c r="M91" s="887"/>
      <c r="N91" s="887"/>
      <c r="O91" s="887"/>
      <c r="P91" s="887"/>
      <c r="Q91" s="887"/>
      <c r="R91" s="887"/>
      <c r="S91" s="887"/>
      <c r="T91" s="887"/>
      <c r="U91" s="887"/>
      <c r="V91" s="887"/>
      <c r="W91" s="887"/>
      <c r="X91" s="887"/>
      <c r="Y91" s="887"/>
      <c r="Z91" s="887"/>
      <c r="AA91" s="887"/>
      <c r="AB91" s="887"/>
      <c r="AC91" s="887"/>
      <c r="AD91" s="887"/>
      <c r="AE91" s="887"/>
      <c r="AF91" s="887"/>
      <c r="AG91" s="887"/>
      <c r="AH91" s="887"/>
      <c r="AI91" s="887"/>
      <c r="AJ91" s="887"/>
      <c r="AK91" s="887"/>
      <c r="AL91" s="887"/>
      <c r="AM91" s="887"/>
      <c r="AN91" s="887"/>
      <c r="AO91" s="887"/>
      <c r="AP91" s="887"/>
      <c r="AQ91" s="887"/>
      <c r="AR91" s="887"/>
      <c r="AS91" s="887"/>
      <c r="AT91" s="887"/>
      <c r="AU91" s="887"/>
      <c r="AV91" s="887"/>
      <c r="AW91" s="887"/>
      <c r="AX91" s="887"/>
      <c r="AY91" s="887"/>
      <c r="AZ91" s="887"/>
      <c r="BA91" s="887"/>
      <c r="BB91" s="887"/>
      <c r="BC91" s="887"/>
      <c r="BD91" s="887"/>
      <c r="BE91" s="887"/>
      <c r="BF91" s="887"/>
      <c r="BG91" s="887"/>
      <c r="BH91" s="887"/>
      <c r="BI91" s="887"/>
      <c r="BJ91" s="887"/>
      <c r="BK91" s="887"/>
      <c r="BL91" s="887"/>
      <c r="BM91" s="887"/>
      <c r="BN91" s="887"/>
      <c r="BO91" s="887"/>
      <c r="BP91" s="887"/>
      <c r="BQ91" s="887"/>
      <c r="BR91" s="887"/>
      <c r="BS91" s="887"/>
      <c r="BT91" s="887"/>
      <c r="BU91" s="887"/>
      <c r="BV91" s="887"/>
      <c r="BW91" s="887"/>
      <c r="BX91" s="887"/>
      <c r="BY91" s="887"/>
      <c r="BZ91" s="887"/>
      <c r="CA91" s="887"/>
      <c r="CB91" s="887"/>
      <c r="CC91" s="887"/>
      <c r="CD91" s="887"/>
      <c r="CE91" s="887"/>
      <c r="CF91" s="887"/>
      <c r="CG91" s="887"/>
      <c r="CH91" s="887"/>
      <c r="CI91" s="887"/>
      <c r="CJ91" s="887"/>
      <c r="CK91" s="887"/>
      <c r="CL91" s="887"/>
      <c r="CM91" s="887"/>
      <c r="CN91" s="887"/>
      <c r="CO91" s="887"/>
      <c r="CP91" s="887"/>
      <c r="CQ91" s="887"/>
      <c r="CR91" s="887"/>
      <c r="CS91" s="887"/>
      <c r="CT91" s="887"/>
      <c r="CU91" s="887"/>
      <c r="CV91" s="887"/>
      <c r="CW91" s="887"/>
      <c r="CX91" s="887"/>
      <c r="CY91" s="887"/>
      <c r="CZ91" s="887"/>
      <c r="DA91" s="887"/>
      <c r="DB91" s="887"/>
      <c r="DC91" s="887"/>
      <c r="DD91" s="873"/>
    </row>
    <row r="92" spans="1:108" ht="18.75" customHeight="1">
      <c r="C92" s="301" t="s">
        <v>214</v>
      </c>
      <c r="D92" s="881"/>
      <c r="E92" s="873"/>
      <c r="F92" s="887"/>
      <c r="G92" s="887"/>
      <c r="H92" s="887"/>
      <c r="I92" s="887"/>
      <c r="J92" s="887"/>
      <c r="K92" s="887"/>
      <c r="L92" s="887"/>
      <c r="M92" s="887"/>
      <c r="N92" s="887"/>
      <c r="O92" s="887"/>
      <c r="P92" s="887"/>
      <c r="Q92" s="887"/>
      <c r="R92" s="887"/>
      <c r="S92" s="887"/>
      <c r="T92" s="887"/>
      <c r="U92" s="887"/>
      <c r="V92" s="887"/>
      <c r="W92" s="887"/>
      <c r="X92" s="887"/>
      <c r="Y92" s="887"/>
      <c r="Z92" s="887"/>
      <c r="AA92" s="887"/>
      <c r="AB92" s="887"/>
      <c r="AC92" s="887"/>
      <c r="AD92" s="887"/>
      <c r="AE92" s="887"/>
      <c r="AF92" s="887"/>
      <c r="AG92" s="887"/>
      <c r="AH92" s="887"/>
      <c r="AI92" s="887"/>
      <c r="AJ92" s="887"/>
      <c r="AK92" s="887"/>
      <c r="AL92" s="887"/>
      <c r="AM92" s="887"/>
      <c r="AN92" s="887"/>
      <c r="AO92" s="887"/>
      <c r="AP92" s="887"/>
      <c r="AQ92" s="887"/>
      <c r="AR92" s="887"/>
      <c r="AS92" s="887"/>
      <c r="AT92" s="887"/>
      <c r="AU92" s="887"/>
      <c r="AV92" s="887"/>
      <c r="AW92" s="887"/>
      <c r="AX92" s="887"/>
      <c r="AY92" s="887"/>
      <c r="AZ92" s="887"/>
      <c r="BA92" s="887"/>
      <c r="BB92" s="887"/>
      <c r="BC92" s="887"/>
      <c r="BD92" s="887"/>
      <c r="BE92" s="887"/>
      <c r="BF92" s="887"/>
      <c r="BG92" s="887"/>
      <c r="BH92" s="887"/>
      <c r="BI92" s="887"/>
      <c r="BJ92" s="887"/>
      <c r="BK92" s="887"/>
      <c r="BL92" s="887"/>
      <c r="BM92" s="887"/>
      <c r="BN92" s="887"/>
      <c r="BO92" s="887"/>
      <c r="BP92" s="887"/>
      <c r="BQ92" s="887"/>
      <c r="BR92" s="887"/>
      <c r="BS92" s="887"/>
      <c r="BT92" s="887"/>
      <c r="BU92" s="887"/>
      <c r="BV92" s="887"/>
      <c r="BW92" s="887"/>
      <c r="BX92" s="887"/>
      <c r="BY92" s="887"/>
      <c r="BZ92" s="887"/>
      <c r="CA92" s="887"/>
      <c r="CB92" s="887"/>
      <c r="CC92" s="887"/>
      <c r="CD92" s="887"/>
      <c r="CE92" s="887"/>
      <c r="CF92" s="887"/>
      <c r="CG92" s="887"/>
      <c r="CH92" s="887"/>
      <c r="CI92" s="887"/>
      <c r="CJ92" s="887"/>
      <c r="CK92" s="887"/>
      <c r="CL92" s="887"/>
      <c r="CM92" s="887"/>
      <c r="CN92" s="887"/>
      <c r="CO92" s="887"/>
      <c r="CP92" s="887"/>
      <c r="CQ92" s="887"/>
      <c r="CR92" s="887"/>
      <c r="CS92" s="887"/>
      <c r="CT92" s="887"/>
      <c r="CU92" s="887"/>
      <c r="CV92" s="887"/>
      <c r="CW92" s="887"/>
      <c r="CX92" s="887"/>
      <c r="CY92" s="887"/>
      <c r="CZ92" s="887"/>
      <c r="DA92" s="887"/>
      <c r="DB92" s="887"/>
      <c r="DC92" s="887"/>
      <c r="DD92" s="873"/>
    </row>
    <row r="93" spans="1:108" ht="18.75" customHeight="1">
      <c r="C93" s="302" t="s">
        <v>215</v>
      </c>
      <c r="D93" s="881"/>
      <c r="E93" s="873"/>
      <c r="F93" s="887"/>
      <c r="G93" s="887"/>
      <c r="H93" s="887"/>
      <c r="I93" s="887"/>
      <c r="J93" s="887"/>
      <c r="K93" s="887"/>
      <c r="L93" s="887"/>
      <c r="M93" s="887"/>
      <c r="N93" s="887"/>
      <c r="O93" s="887"/>
      <c r="P93" s="887"/>
      <c r="Q93" s="887"/>
      <c r="R93" s="887"/>
      <c r="S93" s="887"/>
      <c r="T93" s="887"/>
      <c r="U93" s="887"/>
      <c r="V93" s="887"/>
      <c r="W93" s="887"/>
      <c r="X93" s="887"/>
      <c r="Y93" s="887"/>
      <c r="Z93" s="887"/>
      <c r="AA93" s="887"/>
      <c r="AB93" s="887"/>
      <c r="AC93" s="887"/>
      <c r="AD93" s="887"/>
      <c r="AE93" s="887"/>
      <c r="AF93" s="887"/>
      <c r="AG93" s="887"/>
      <c r="AH93" s="887"/>
      <c r="AI93" s="887"/>
      <c r="AJ93" s="887"/>
      <c r="AK93" s="887"/>
      <c r="AL93" s="887"/>
      <c r="AM93" s="887"/>
      <c r="AN93" s="887"/>
      <c r="AO93" s="887"/>
      <c r="AP93" s="887"/>
      <c r="AQ93" s="887"/>
      <c r="AR93" s="887"/>
      <c r="AS93" s="887"/>
      <c r="AT93" s="887"/>
      <c r="AU93" s="887"/>
      <c r="AV93" s="887"/>
      <c r="AW93" s="887"/>
      <c r="AX93" s="887"/>
      <c r="AY93" s="887"/>
      <c r="AZ93" s="887"/>
      <c r="BA93" s="887"/>
      <c r="BB93" s="887"/>
      <c r="BC93" s="887"/>
      <c r="BD93" s="887"/>
      <c r="BE93" s="887"/>
      <c r="BF93" s="887"/>
      <c r="BG93" s="887"/>
      <c r="BH93" s="887"/>
      <c r="BI93" s="887"/>
      <c r="BJ93" s="887"/>
      <c r="BK93" s="887"/>
      <c r="BL93" s="887"/>
      <c r="BM93" s="887"/>
      <c r="BN93" s="887"/>
      <c r="BO93" s="887"/>
      <c r="BP93" s="887"/>
      <c r="BQ93" s="887"/>
      <c r="BR93" s="887"/>
      <c r="BS93" s="887"/>
      <c r="BT93" s="887"/>
      <c r="BU93" s="887"/>
      <c r="BV93" s="887"/>
      <c r="BW93" s="887"/>
      <c r="BX93" s="887"/>
      <c r="BY93" s="887"/>
      <c r="BZ93" s="887"/>
      <c r="CA93" s="887"/>
      <c r="CB93" s="887"/>
      <c r="CC93" s="887"/>
      <c r="CD93" s="887"/>
      <c r="CE93" s="887"/>
      <c r="CF93" s="887"/>
      <c r="CG93" s="887"/>
      <c r="CH93" s="887"/>
      <c r="CI93" s="887"/>
      <c r="CJ93" s="887"/>
      <c r="CK93" s="887"/>
      <c r="CL93" s="887"/>
      <c r="CM93" s="887"/>
      <c r="CN93" s="887"/>
      <c r="CO93" s="887"/>
      <c r="CP93" s="887"/>
      <c r="CQ93" s="887"/>
      <c r="CR93" s="887"/>
      <c r="CS93" s="887"/>
      <c r="CT93" s="887"/>
      <c r="CU93" s="887"/>
      <c r="CV93" s="887"/>
      <c r="CW93" s="887"/>
      <c r="CX93" s="887"/>
      <c r="CY93" s="887"/>
      <c r="CZ93" s="887"/>
      <c r="DA93" s="887"/>
      <c r="DB93" s="887"/>
      <c r="DC93" s="887"/>
      <c r="DD93" s="873"/>
    </row>
    <row r="94" spans="1:108" ht="18.75" customHeight="1" thickBot="1">
      <c r="C94" s="303" t="s">
        <v>192</v>
      </c>
      <c r="D94" s="890"/>
      <c r="E94" s="877"/>
      <c r="F94" s="891"/>
      <c r="G94" s="891"/>
      <c r="H94" s="891"/>
      <c r="I94" s="891"/>
      <c r="J94" s="891"/>
      <c r="K94" s="891"/>
      <c r="L94" s="891"/>
      <c r="M94" s="891"/>
      <c r="N94" s="891"/>
      <c r="O94" s="891"/>
      <c r="P94" s="891"/>
      <c r="Q94" s="891"/>
      <c r="R94" s="891"/>
      <c r="S94" s="891"/>
      <c r="T94" s="891"/>
      <c r="U94" s="891"/>
      <c r="V94" s="891"/>
      <c r="W94" s="891"/>
      <c r="X94" s="891"/>
      <c r="Y94" s="891"/>
      <c r="Z94" s="891"/>
      <c r="AA94" s="891"/>
      <c r="AB94" s="891"/>
      <c r="AC94" s="891"/>
      <c r="AD94" s="891"/>
      <c r="AE94" s="891"/>
      <c r="AF94" s="891"/>
      <c r="AG94" s="891"/>
      <c r="AH94" s="891"/>
      <c r="AI94" s="891"/>
      <c r="AJ94" s="891"/>
      <c r="AK94" s="891"/>
      <c r="AL94" s="891"/>
      <c r="AM94" s="891"/>
      <c r="AN94" s="891"/>
      <c r="AO94" s="891"/>
      <c r="AP94" s="891"/>
      <c r="AQ94" s="891"/>
      <c r="AR94" s="891"/>
      <c r="AS94" s="891"/>
      <c r="AT94" s="891"/>
      <c r="AU94" s="891"/>
      <c r="AV94" s="891"/>
      <c r="AW94" s="891"/>
      <c r="AX94" s="891"/>
      <c r="AY94" s="891"/>
      <c r="AZ94" s="891"/>
      <c r="BA94" s="891"/>
      <c r="BB94" s="891"/>
      <c r="BC94" s="891"/>
      <c r="BD94" s="891"/>
      <c r="BE94" s="891"/>
      <c r="BF94" s="891"/>
      <c r="BG94" s="891"/>
      <c r="BH94" s="891"/>
      <c r="BI94" s="891"/>
      <c r="BJ94" s="891"/>
      <c r="BK94" s="891"/>
      <c r="BL94" s="891"/>
      <c r="BM94" s="891"/>
      <c r="BN94" s="891"/>
      <c r="BO94" s="891"/>
      <c r="BP94" s="891"/>
      <c r="BQ94" s="891"/>
      <c r="BR94" s="891"/>
      <c r="BS94" s="891"/>
      <c r="BT94" s="891"/>
      <c r="BU94" s="891"/>
      <c r="BV94" s="891"/>
      <c r="BW94" s="891"/>
      <c r="BX94" s="891"/>
      <c r="BY94" s="891"/>
      <c r="BZ94" s="891"/>
      <c r="CA94" s="891"/>
      <c r="CB94" s="891"/>
      <c r="CC94" s="891"/>
      <c r="CD94" s="891"/>
      <c r="CE94" s="891"/>
      <c r="CF94" s="891"/>
      <c r="CG94" s="891"/>
      <c r="CH94" s="891"/>
      <c r="CI94" s="891"/>
      <c r="CJ94" s="891"/>
      <c r="CK94" s="891"/>
      <c r="CL94" s="891"/>
      <c r="CM94" s="891"/>
      <c r="CN94" s="891"/>
      <c r="CO94" s="891"/>
      <c r="CP94" s="891"/>
      <c r="CQ94" s="891"/>
      <c r="CR94" s="891"/>
      <c r="CS94" s="891"/>
      <c r="CT94" s="891"/>
      <c r="CU94" s="891"/>
      <c r="CV94" s="891"/>
      <c r="CW94" s="891"/>
      <c r="CX94" s="891"/>
      <c r="CY94" s="891"/>
      <c r="CZ94" s="891"/>
      <c r="DA94" s="891"/>
      <c r="DB94" s="891"/>
      <c r="DC94" s="891"/>
      <c r="DD94" s="877"/>
    </row>
    <row r="95" spans="1:108" ht="18.75" customHeight="1" thickBot="1">
      <c r="C95" s="307" t="s">
        <v>137</v>
      </c>
      <c r="D95" s="135"/>
      <c r="E95" s="290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36"/>
      <c r="CZ95" s="136"/>
      <c r="DA95" s="136"/>
      <c r="DB95" s="136"/>
      <c r="DC95" s="136"/>
      <c r="DD95" s="137"/>
    </row>
    <row r="96" spans="1:108" ht="18.75" customHeight="1" thickBot="1">
      <c r="A96" s="74"/>
      <c r="C96" s="308" t="s">
        <v>216</v>
      </c>
      <c r="D96" s="309"/>
      <c r="E96" s="300"/>
      <c r="F96" s="297"/>
      <c r="G96" s="298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299"/>
      <c r="BE96" s="299"/>
      <c r="BF96" s="299"/>
      <c r="BG96" s="299"/>
      <c r="BH96" s="299"/>
      <c r="BI96" s="299"/>
      <c r="BJ96" s="299"/>
      <c r="BK96" s="299"/>
      <c r="BL96" s="299"/>
      <c r="BM96" s="299"/>
      <c r="BN96" s="299"/>
      <c r="BO96" s="299"/>
      <c r="BP96" s="299"/>
      <c r="BQ96" s="299"/>
      <c r="BR96" s="299"/>
      <c r="BS96" s="299"/>
      <c r="BT96" s="299"/>
      <c r="BU96" s="299"/>
      <c r="BV96" s="299"/>
      <c r="BW96" s="299"/>
      <c r="BX96" s="299"/>
      <c r="BY96" s="299"/>
      <c r="BZ96" s="299"/>
      <c r="CA96" s="299"/>
      <c r="CB96" s="299"/>
      <c r="CC96" s="299"/>
      <c r="CD96" s="299"/>
      <c r="CE96" s="299"/>
      <c r="CF96" s="299"/>
      <c r="CG96" s="299"/>
      <c r="CH96" s="299"/>
      <c r="CI96" s="299"/>
      <c r="CJ96" s="299"/>
      <c r="CK96" s="299"/>
      <c r="CL96" s="299"/>
      <c r="CM96" s="299"/>
      <c r="CN96" s="299"/>
      <c r="CO96" s="299"/>
      <c r="CP96" s="299"/>
      <c r="CQ96" s="299"/>
      <c r="CR96" s="299"/>
      <c r="CS96" s="299"/>
      <c r="CT96" s="299"/>
      <c r="CU96" s="299"/>
      <c r="CV96" s="299"/>
      <c r="CW96" s="299"/>
      <c r="CX96" s="299"/>
      <c r="CY96" s="299"/>
      <c r="CZ96" s="299"/>
      <c r="DA96" s="299"/>
      <c r="DB96" s="299"/>
      <c r="DC96" s="299"/>
      <c r="DD96" s="300"/>
    </row>
    <row r="97" spans="3:108" ht="18.75" customHeight="1">
      <c r="C97" s="301" t="s">
        <v>217</v>
      </c>
      <c r="D97" s="892"/>
      <c r="E97" s="880"/>
      <c r="F97" s="886"/>
      <c r="G97" s="886"/>
      <c r="H97" s="886"/>
      <c r="I97" s="886"/>
      <c r="J97" s="886"/>
      <c r="K97" s="886"/>
      <c r="L97" s="886"/>
      <c r="M97" s="886"/>
      <c r="N97" s="886"/>
      <c r="O97" s="886"/>
      <c r="P97" s="886"/>
      <c r="Q97" s="886"/>
      <c r="R97" s="886"/>
      <c r="S97" s="886"/>
      <c r="T97" s="886"/>
      <c r="U97" s="886"/>
      <c r="V97" s="886"/>
      <c r="W97" s="886"/>
      <c r="X97" s="886"/>
      <c r="Y97" s="886"/>
      <c r="Z97" s="886"/>
      <c r="AA97" s="886"/>
      <c r="AB97" s="886"/>
      <c r="AC97" s="886"/>
      <c r="AD97" s="886"/>
      <c r="AE97" s="886"/>
      <c r="AF97" s="886"/>
      <c r="AG97" s="886"/>
      <c r="AH97" s="886"/>
      <c r="AI97" s="886"/>
      <c r="AJ97" s="886"/>
      <c r="AK97" s="886"/>
      <c r="AL97" s="886"/>
      <c r="AM97" s="886"/>
      <c r="AN97" s="886"/>
      <c r="AO97" s="886"/>
      <c r="AP97" s="886"/>
      <c r="AQ97" s="886"/>
      <c r="AR97" s="886"/>
      <c r="AS97" s="886"/>
      <c r="AT97" s="886"/>
      <c r="AU97" s="886"/>
      <c r="AV97" s="886"/>
      <c r="AW97" s="886"/>
      <c r="AX97" s="886"/>
      <c r="AY97" s="886"/>
      <c r="AZ97" s="886"/>
      <c r="BA97" s="886"/>
      <c r="BB97" s="886"/>
      <c r="BC97" s="886"/>
      <c r="BD97" s="886"/>
      <c r="BE97" s="886"/>
      <c r="BF97" s="886"/>
      <c r="BG97" s="886"/>
      <c r="BH97" s="886"/>
      <c r="BI97" s="886"/>
      <c r="BJ97" s="886"/>
      <c r="BK97" s="886"/>
      <c r="BL97" s="886"/>
      <c r="BM97" s="886"/>
      <c r="BN97" s="886"/>
      <c r="BO97" s="886"/>
      <c r="BP97" s="886"/>
      <c r="BQ97" s="886"/>
      <c r="BR97" s="886"/>
      <c r="BS97" s="886"/>
      <c r="BT97" s="886"/>
      <c r="BU97" s="886"/>
      <c r="BV97" s="886"/>
      <c r="BW97" s="886"/>
      <c r="BX97" s="886"/>
      <c r="BY97" s="886"/>
      <c r="BZ97" s="886"/>
      <c r="CA97" s="886"/>
      <c r="CB97" s="886"/>
      <c r="CC97" s="886"/>
      <c r="CD97" s="886"/>
      <c r="CE97" s="886"/>
      <c r="CF97" s="886"/>
      <c r="CG97" s="886"/>
      <c r="CH97" s="886"/>
      <c r="CI97" s="886"/>
      <c r="CJ97" s="886"/>
      <c r="CK97" s="886"/>
      <c r="CL97" s="886"/>
      <c r="CM97" s="886"/>
      <c r="CN97" s="886"/>
      <c r="CO97" s="886"/>
      <c r="CP97" s="886"/>
      <c r="CQ97" s="886"/>
      <c r="CR97" s="886"/>
      <c r="CS97" s="886"/>
      <c r="CT97" s="886"/>
      <c r="CU97" s="886"/>
      <c r="CV97" s="886"/>
      <c r="CW97" s="886"/>
      <c r="CX97" s="886"/>
      <c r="CY97" s="886"/>
      <c r="CZ97" s="886"/>
      <c r="DA97" s="886"/>
      <c r="DB97" s="886"/>
      <c r="DC97" s="886"/>
      <c r="DD97" s="880"/>
    </row>
    <row r="98" spans="3:108" ht="18.75" customHeight="1">
      <c r="C98" s="301" t="s">
        <v>218</v>
      </c>
      <c r="D98" s="881"/>
      <c r="E98" s="882"/>
      <c r="F98" s="887"/>
      <c r="G98" s="887"/>
      <c r="H98" s="887"/>
      <c r="I98" s="887"/>
      <c r="J98" s="887"/>
      <c r="K98" s="887"/>
      <c r="L98" s="887"/>
      <c r="M98" s="887"/>
      <c r="N98" s="887"/>
      <c r="O98" s="887"/>
      <c r="P98" s="887"/>
      <c r="Q98" s="887"/>
      <c r="R98" s="887"/>
      <c r="S98" s="887"/>
      <c r="T98" s="887"/>
      <c r="U98" s="887"/>
      <c r="V98" s="887"/>
      <c r="W98" s="887"/>
      <c r="X98" s="887"/>
      <c r="Y98" s="887"/>
      <c r="Z98" s="887"/>
      <c r="AA98" s="887"/>
      <c r="AB98" s="887"/>
      <c r="AC98" s="887"/>
      <c r="AD98" s="887"/>
      <c r="AE98" s="887"/>
      <c r="AF98" s="887"/>
      <c r="AG98" s="887"/>
      <c r="AH98" s="887"/>
      <c r="AI98" s="887"/>
      <c r="AJ98" s="887"/>
      <c r="AK98" s="887"/>
      <c r="AL98" s="887"/>
      <c r="AM98" s="887"/>
      <c r="AN98" s="887"/>
      <c r="AO98" s="887"/>
      <c r="AP98" s="887"/>
      <c r="AQ98" s="887"/>
      <c r="AR98" s="887"/>
      <c r="AS98" s="887"/>
      <c r="AT98" s="887"/>
      <c r="AU98" s="887"/>
      <c r="AV98" s="887"/>
      <c r="AW98" s="887"/>
      <c r="AX98" s="887"/>
      <c r="AY98" s="887"/>
      <c r="AZ98" s="887"/>
      <c r="BA98" s="887"/>
      <c r="BB98" s="887"/>
      <c r="BC98" s="887"/>
      <c r="BD98" s="887"/>
      <c r="BE98" s="887"/>
      <c r="BF98" s="887"/>
      <c r="BG98" s="887"/>
      <c r="BH98" s="887"/>
      <c r="BI98" s="887"/>
      <c r="BJ98" s="887"/>
      <c r="BK98" s="887"/>
      <c r="BL98" s="887"/>
      <c r="BM98" s="887"/>
      <c r="BN98" s="887"/>
      <c r="BO98" s="887"/>
      <c r="BP98" s="887"/>
      <c r="BQ98" s="887"/>
      <c r="BR98" s="887"/>
      <c r="BS98" s="887"/>
      <c r="BT98" s="887"/>
      <c r="BU98" s="887"/>
      <c r="BV98" s="887"/>
      <c r="BW98" s="887"/>
      <c r="BX98" s="887"/>
      <c r="BY98" s="887"/>
      <c r="BZ98" s="887"/>
      <c r="CA98" s="887"/>
      <c r="CB98" s="887"/>
      <c r="CC98" s="887"/>
      <c r="CD98" s="887"/>
      <c r="CE98" s="887"/>
      <c r="CF98" s="887"/>
      <c r="CG98" s="887"/>
      <c r="CH98" s="887"/>
      <c r="CI98" s="887"/>
      <c r="CJ98" s="887"/>
      <c r="CK98" s="887"/>
      <c r="CL98" s="887"/>
      <c r="CM98" s="887"/>
      <c r="CN98" s="887"/>
      <c r="CO98" s="887"/>
      <c r="CP98" s="887"/>
      <c r="CQ98" s="887"/>
      <c r="CR98" s="887"/>
      <c r="CS98" s="887"/>
      <c r="CT98" s="887"/>
      <c r="CU98" s="887"/>
      <c r="CV98" s="887"/>
      <c r="CW98" s="887"/>
      <c r="CX98" s="887"/>
      <c r="CY98" s="887"/>
      <c r="CZ98" s="887"/>
      <c r="DA98" s="887"/>
      <c r="DB98" s="887"/>
      <c r="DC98" s="887"/>
      <c r="DD98" s="873"/>
    </row>
    <row r="99" spans="3:108" ht="18.75" customHeight="1">
      <c r="C99" s="301" t="s">
        <v>219</v>
      </c>
      <c r="D99" s="881"/>
      <c r="E99" s="873"/>
      <c r="F99" s="887"/>
      <c r="G99" s="887"/>
      <c r="H99" s="887"/>
      <c r="I99" s="887"/>
      <c r="J99" s="887"/>
      <c r="K99" s="887"/>
      <c r="L99" s="887"/>
      <c r="M99" s="887"/>
      <c r="N99" s="887"/>
      <c r="O99" s="887"/>
      <c r="P99" s="887"/>
      <c r="Q99" s="887"/>
      <c r="R99" s="887"/>
      <c r="S99" s="887"/>
      <c r="T99" s="887"/>
      <c r="U99" s="887"/>
      <c r="V99" s="887"/>
      <c r="W99" s="887"/>
      <c r="X99" s="887"/>
      <c r="Y99" s="887"/>
      <c r="Z99" s="887"/>
      <c r="AA99" s="887"/>
      <c r="AB99" s="887"/>
      <c r="AC99" s="887"/>
      <c r="AD99" s="887"/>
      <c r="AE99" s="887"/>
      <c r="AF99" s="887"/>
      <c r="AG99" s="887"/>
      <c r="AH99" s="887"/>
      <c r="AI99" s="887"/>
      <c r="AJ99" s="887"/>
      <c r="AK99" s="887"/>
      <c r="AL99" s="887"/>
      <c r="AM99" s="887"/>
      <c r="AN99" s="887"/>
      <c r="AO99" s="887"/>
      <c r="AP99" s="887"/>
      <c r="AQ99" s="887"/>
      <c r="AR99" s="887"/>
      <c r="AS99" s="887"/>
      <c r="AT99" s="887"/>
      <c r="AU99" s="887"/>
      <c r="AV99" s="887"/>
      <c r="AW99" s="887"/>
      <c r="AX99" s="887"/>
      <c r="AY99" s="887"/>
      <c r="AZ99" s="887"/>
      <c r="BA99" s="887"/>
      <c r="BB99" s="887"/>
      <c r="BC99" s="887"/>
      <c r="BD99" s="887"/>
      <c r="BE99" s="887"/>
      <c r="BF99" s="887"/>
      <c r="BG99" s="887"/>
      <c r="BH99" s="887"/>
      <c r="BI99" s="887"/>
      <c r="BJ99" s="887"/>
      <c r="BK99" s="887"/>
      <c r="BL99" s="887"/>
      <c r="BM99" s="887"/>
      <c r="BN99" s="887"/>
      <c r="BO99" s="887"/>
      <c r="BP99" s="887"/>
      <c r="BQ99" s="887"/>
      <c r="BR99" s="887"/>
      <c r="BS99" s="887"/>
      <c r="BT99" s="887"/>
      <c r="BU99" s="887"/>
      <c r="BV99" s="887"/>
      <c r="BW99" s="887"/>
      <c r="BX99" s="887"/>
      <c r="BY99" s="887"/>
      <c r="BZ99" s="887"/>
      <c r="CA99" s="887"/>
      <c r="CB99" s="887"/>
      <c r="CC99" s="887"/>
      <c r="CD99" s="887"/>
      <c r="CE99" s="887"/>
      <c r="CF99" s="887"/>
      <c r="CG99" s="887"/>
      <c r="CH99" s="887"/>
      <c r="CI99" s="887"/>
      <c r="CJ99" s="887"/>
      <c r="CK99" s="887"/>
      <c r="CL99" s="887"/>
      <c r="CM99" s="887"/>
      <c r="CN99" s="887"/>
      <c r="CO99" s="887"/>
      <c r="CP99" s="887"/>
      <c r="CQ99" s="887"/>
      <c r="CR99" s="887"/>
      <c r="CS99" s="887"/>
      <c r="CT99" s="887"/>
      <c r="CU99" s="887"/>
      <c r="CV99" s="887"/>
      <c r="CW99" s="887"/>
      <c r="CX99" s="887"/>
      <c r="CY99" s="887"/>
      <c r="CZ99" s="887"/>
      <c r="DA99" s="887"/>
      <c r="DB99" s="887"/>
      <c r="DC99" s="887"/>
      <c r="DD99" s="873"/>
    </row>
    <row r="100" spans="3:108" ht="18.75" customHeight="1">
      <c r="C100" s="301" t="s">
        <v>220</v>
      </c>
      <c r="D100" s="881"/>
      <c r="E100" s="873"/>
      <c r="F100" s="887"/>
      <c r="G100" s="887"/>
      <c r="H100" s="887"/>
      <c r="I100" s="887"/>
      <c r="J100" s="887"/>
      <c r="K100" s="887"/>
      <c r="L100" s="887"/>
      <c r="M100" s="887"/>
      <c r="N100" s="887"/>
      <c r="O100" s="887"/>
      <c r="P100" s="887"/>
      <c r="Q100" s="887"/>
      <c r="R100" s="887"/>
      <c r="S100" s="887"/>
      <c r="T100" s="887"/>
      <c r="U100" s="887"/>
      <c r="V100" s="887"/>
      <c r="W100" s="887"/>
      <c r="X100" s="887"/>
      <c r="Y100" s="887"/>
      <c r="Z100" s="887"/>
      <c r="AA100" s="887"/>
      <c r="AB100" s="887"/>
      <c r="AC100" s="887"/>
      <c r="AD100" s="887"/>
      <c r="AE100" s="887"/>
      <c r="AF100" s="887"/>
      <c r="AG100" s="887"/>
      <c r="AH100" s="887"/>
      <c r="AI100" s="887"/>
      <c r="AJ100" s="887"/>
      <c r="AK100" s="887"/>
      <c r="AL100" s="887"/>
      <c r="AM100" s="887"/>
      <c r="AN100" s="887"/>
      <c r="AO100" s="887"/>
      <c r="AP100" s="887"/>
      <c r="AQ100" s="887"/>
      <c r="AR100" s="887"/>
      <c r="AS100" s="887"/>
      <c r="AT100" s="887"/>
      <c r="AU100" s="887"/>
      <c r="AV100" s="887"/>
      <c r="AW100" s="887"/>
      <c r="AX100" s="887"/>
      <c r="AY100" s="887"/>
      <c r="AZ100" s="887"/>
      <c r="BA100" s="887"/>
      <c r="BB100" s="887"/>
      <c r="BC100" s="887"/>
      <c r="BD100" s="887"/>
      <c r="BE100" s="887"/>
      <c r="BF100" s="887"/>
      <c r="BG100" s="887"/>
      <c r="BH100" s="887"/>
      <c r="BI100" s="887"/>
      <c r="BJ100" s="887"/>
      <c r="BK100" s="887"/>
      <c r="BL100" s="887"/>
      <c r="BM100" s="887"/>
      <c r="BN100" s="887"/>
      <c r="BO100" s="887"/>
      <c r="BP100" s="887"/>
      <c r="BQ100" s="887"/>
      <c r="BR100" s="887"/>
      <c r="BS100" s="887"/>
      <c r="BT100" s="887"/>
      <c r="BU100" s="887"/>
      <c r="BV100" s="887"/>
      <c r="BW100" s="887"/>
      <c r="BX100" s="887"/>
      <c r="BY100" s="887"/>
      <c r="BZ100" s="887"/>
      <c r="CA100" s="887"/>
      <c r="CB100" s="887"/>
      <c r="CC100" s="887"/>
      <c r="CD100" s="887"/>
      <c r="CE100" s="887"/>
      <c r="CF100" s="887"/>
      <c r="CG100" s="887"/>
      <c r="CH100" s="887"/>
      <c r="CI100" s="887"/>
      <c r="CJ100" s="887"/>
      <c r="CK100" s="887"/>
      <c r="CL100" s="887"/>
      <c r="CM100" s="887"/>
      <c r="CN100" s="887"/>
      <c r="CO100" s="887"/>
      <c r="CP100" s="887"/>
      <c r="CQ100" s="887"/>
      <c r="CR100" s="887"/>
      <c r="CS100" s="887"/>
      <c r="CT100" s="887"/>
      <c r="CU100" s="887"/>
      <c r="CV100" s="887"/>
      <c r="CW100" s="887"/>
      <c r="CX100" s="887"/>
      <c r="CY100" s="887"/>
      <c r="CZ100" s="887"/>
      <c r="DA100" s="887"/>
      <c r="DB100" s="887"/>
      <c r="DC100" s="887"/>
      <c r="DD100" s="873"/>
    </row>
    <row r="101" spans="3:108" ht="18.75" customHeight="1">
      <c r="C101" s="301" t="s">
        <v>221</v>
      </c>
      <c r="D101" s="881"/>
      <c r="E101" s="873"/>
      <c r="F101" s="887"/>
      <c r="G101" s="887"/>
      <c r="H101" s="887"/>
      <c r="I101" s="887"/>
      <c r="J101" s="887"/>
      <c r="K101" s="887"/>
      <c r="L101" s="887"/>
      <c r="M101" s="887"/>
      <c r="N101" s="887"/>
      <c r="O101" s="887"/>
      <c r="P101" s="887"/>
      <c r="Q101" s="887"/>
      <c r="R101" s="887"/>
      <c r="S101" s="887"/>
      <c r="T101" s="887"/>
      <c r="U101" s="887"/>
      <c r="V101" s="887"/>
      <c r="W101" s="887"/>
      <c r="X101" s="887"/>
      <c r="Y101" s="887"/>
      <c r="Z101" s="887"/>
      <c r="AA101" s="887"/>
      <c r="AB101" s="887"/>
      <c r="AC101" s="887"/>
      <c r="AD101" s="887"/>
      <c r="AE101" s="887"/>
      <c r="AF101" s="887"/>
      <c r="AG101" s="887"/>
      <c r="AH101" s="887"/>
      <c r="AI101" s="887"/>
      <c r="AJ101" s="887"/>
      <c r="AK101" s="887"/>
      <c r="AL101" s="887"/>
      <c r="AM101" s="887"/>
      <c r="AN101" s="887"/>
      <c r="AO101" s="887"/>
      <c r="AP101" s="887"/>
      <c r="AQ101" s="887"/>
      <c r="AR101" s="887"/>
      <c r="AS101" s="887"/>
      <c r="AT101" s="887"/>
      <c r="AU101" s="887"/>
      <c r="AV101" s="887"/>
      <c r="AW101" s="887"/>
      <c r="AX101" s="887"/>
      <c r="AY101" s="887"/>
      <c r="AZ101" s="887"/>
      <c r="BA101" s="887"/>
      <c r="BB101" s="887"/>
      <c r="BC101" s="887"/>
      <c r="BD101" s="887"/>
      <c r="BE101" s="887"/>
      <c r="BF101" s="887"/>
      <c r="BG101" s="887"/>
      <c r="BH101" s="887"/>
      <c r="BI101" s="887"/>
      <c r="BJ101" s="887"/>
      <c r="BK101" s="887"/>
      <c r="BL101" s="887"/>
      <c r="BM101" s="887"/>
      <c r="BN101" s="887"/>
      <c r="BO101" s="887"/>
      <c r="BP101" s="887"/>
      <c r="BQ101" s="887"/>
      <c r="BR101" s="887"/>
      <c r="BS101" s="887"/>
      <c r="BT101" s="887"/>
      <c r="BU101" s="887"/>
      <c r="BV101" s="887"/>
      <c r="BW101" s="887"/>
      <c r="BX101" s="887"/>
      <c r="BY101" s="887"/>
      <c r="BZ101" s="887"/>
      <c r="CA101" s="887"/>
      <c r="CB101" s="887"/>
      <c r="CC101" s="887"/>
      <c r="CD101" s="887"/>
      <c r="CE101" s="887"/>
      <c r="CF101" s="887"/>
      <c r="CG101" s="887"/>
      <c r="CH101" s="887"/>
      <c r="CI101" s="887"/>
      <c r="CJ101" s="887"/>
      <c r="CK101" s="887"/>
      <c r="CL101" s="887"/>
      <c r="CM101" s="887"/>
      <c r="CN101" s="887"/>
      <c r="CO101" s="887"/>
      <c r="CP101" s="887"/>
      <c r="CQ101" s="887"/>
      <c r="CR101" s="887"/>
      <c r="CS101" s="887"/>
      <c r="CT101" s="887"/>
      <c r="CU101" s="887"/>
      <c r="CV101" s="887"/>
      <c r="CW101" s="887"/>
      <c r="CX101" s="887"/>
      <c r="CY101" s="887"/>
      <c r="CZ101" s="887"/>
      <c r="DA101" s="887"/>
      <c r="DB101" s="887"/>
      <c r="DC101" s="887"/>
      <c r="DD101" s="873"/>
    </row>
    <row r="102" spans="3:108" ht="18.75" customHeight="1">
      <c r="C102" s="301" t="s">
        <v>222</v>
      </c>
      <c r="D102" s="881"/>
      <c r="E102" s="873"/>
      <c r="F102" s="887"/>
      <c r="G102" s="887"/>
      <c r="H102" s="887"/>
      <c r="I102" s="887"/>
      <c r="J102" s="887"/>
      <c r="K102" s="887"/>
      <c r="L102" s="887"/>
      <c r="M102" s="887"/>
      <c r="N102" s="887"/>
      <c r="O102" s="887"/>
      <c r="P102" s="887"/>
      <c r="Q102" s="887"/>
      <c r="R102" s="887"/>
      <c r="S102" s="887"/>
      <c r="T102" s="887"/>
      <c r="U102" s="887"/>
      <c r="V102" s="887"/>
      <c r="W102" s="887"/>
      <c r="X102" s="887"/>
      <c r="Y102" s="887"/>
      <c r="Z102" s="887"/>
      <c r="AA102" s="887"/>
      <c r="AB102" s="887"/>
      <c r="AC102" s="887"/>
      <c r="AD102" s="887"/>
      <c r="AE102" s="887"/>
      <c r="AF102" s="887"/>
      <c r="AG102" s="887"/>
      <c r="AH102" s="887"/>
      <c r="AI102" s="887"/>
      <c r="AJ102" s="887"/>
      <c r="AK102" s="887"/>
      <c r="AL102" s="887"/>
      <c r="AM102" s="887"/>
      <c r="AN102" s="887"/>
      <c r="AO102" s="887"/>
      <c r="AP102" s="887"/>
      <c r="AQ102" s="887"/>
      <c r="AR102" s="887"/>
      <c r="AS102" s="887"/>
      <c r="AT102" s="887"/>
      <c r="AU102" s="887"/>
      <c r="AV102" s="887"/>
      <c r="AW102" s="887"/>
      <c r="AX102" s="887"/>
      <c r="AY102" s="887"/>
      <c r="AZ102" s="887"/>
      <c r="BA102" s="887"/>
      <c r="BB102" s="887"/>
      <c r="BC102" s="887"/>
      <c r="BD102" s="887"/>
      <c r="BE102" s="887"/>
      <c r="BF102" s="887"/>
      <c r="BG102" s="887"/>
      <c r="BH102" s="887"/>
      <c r="BI102" s="887"/>
      <c r="BJ102" s="887"/>
      <c r="BK102" s="887"/>
      <c r="BL102" s="887"/>
      <c r="BM102" s="887"/>
      <c r="BN102" s="887"/>
      <c r="BO102" s="887"/>
      <c r="BP102" s="887"/>
      <c r="BQ102" s="887"/>
      <c r="BR102" s="887"/>
      <c r="BS102" s="887"/>
      <c r="BT102" s="887"/>
      <c r="BU102" s="887"/>
      <c r="BV102" s="887"/>
      <c r="BW102" s="887"/>
      <c r="BX102" s="887"/>
      <c r="BY102" s="887"/>
      <c r="BZ102" s="887"/>
      <c r="CA102" s="887"/>
      <c r="CB102" s="887"/>
      <c r="CC102" s="887"/>
      <c r="CD102" s="887"/>
      <c r="CE102" s="887"/>
      <c r="CF102" s="887"/>
      <c r="CG102" s="887"/>
      <c r="CH102" s="887"/>
      <c r="CI102" s="887"/>
      <c r="CJ102" s="887"/>
      <c r="CK102" s="887"/>
      <c r="CL102" s="887"/>
      <c r="CM102" s="887"/>
      <c r="CN102" s="887"/>
      <c r="CO102" s="887"/>
      <c r="CP102" s="887"/>
      <c r="CQ102" s="887"/>
      <c r="CR102" s="887"/>
      <c r="CS102" s="887"/>
      <c r="CT102" s="887"/>
      <c r="CU102" s="887"/>
      <c r="CV102" s="887"/>
      <c r="CW102" s="887"/>
      <c r="CX102" s="887"/>
      <c r="CY102" s="887"/>
      <c r="CZ102" s="887"/>
      <c r="DA102" s="887"/>
      <c r="DB102" s="887"/>
      <c r="DC102" s="887"/>
      <c r="DD102" s="873"/>
    </row>
    <row r="103" spans="3:108" ht="18.75" customHeight="1">
      <c r="C103" s="301" t="s">
        <v>223</v>
      </c>
      <c r="D103" s="881"/>
      <c r="E103" s="873"/>
      <c r="F103" s="887"/>
      <c r="G103" s="887"/>
      <c r="H103" s="887"/>
      <c r="I103" s="887"/>
      <c r="J103" s="887"/>
      <c r="K103" s="887"/>
      <c r="L103" s="887"/>
      <c r="M103" s="887"/>
      <c r="N103" s="887"/>
      <c r="O103" s="887"/>
      <c r="P103" s="887"/>
      <c r="Q103" s="887"/>
      <c r="R103" s="887"/>
      <c r="S103" s="887"/>
      <c r="T103" s="887"/>
      <c r="U103" s="887"/>
      <c r="V103" s="887"/>
      <c r="W103" s="887"/>
      <c r="X103" s="887"/>
      <c r="Y103" s="887"/>
      <c r="Z103" s="887"/>
      <c r="AA103" s="887"/>
      <c r="AB103" s="887"/>
      <c r="AC103" s="887"/>
      <c r="AD103" s="887"/>
      <c r="AE103" s="887"/>
      <c r="AF103" s="887"/>
      <c r="AG103" s="887"/>
      <c r="AH103" s="887"/>
      <c r="AI103" s="887"/>
      <c r="AJ103" s="887"/>
      <c r="AK103" s="887"/>
      <c r="AL103" s="887"/>
      <c r="AM103" s="887"/>
      <c r="AN103" s="887"/>
      <c r="AO103" s="887"/>
      <c r="AP103" s="887"/>
      <c r="AQ103" s="887"/>
      <c r="AR103" s="887"/>
      <c r="AS103" s="887"/>
      <c r="AT103" s="887"/>
      <c r="AU103" s="887"/>
      <c r="AV103" s="887"/>
      <c r="AW103" s="887"/>
      <c r="AX103" s="887"/>
      <c r="AY103" s="887"/>
      <c r="AZ103" s="887"/>
      <c r="BA103" s="887"/>
      <c r="BB103" s="887"/>
      <c r="BC103" s="887"/>
      <c r="BD103" s="887"/>
      <c r="BE103" s="887"/>
      <c r="BF103" s="887"/>
      <c r="BG103" s="887"/>
      <c r="BH103" s="887"/>
      <c r="BI103" s="887"/>
      <c r="BJ103" s="887"/>
      <c r="BK103" s="887"/>
      <c r="BL103" s="887"/>
      <c r="BM103" s="887"/>
      <c r="BN103" s="887"/>
      <c r="BO103" s="887"/>
      <c r="BP103" s="887"/>
      <c r="BQ103" s="887"/>
      <c r="BR103" s="887"/>
      <c r="BS103" s="887"/>
      <c r="BT103" s="887"/>
      <c r="BU103" s="887"/>
      <c r="BV103" s="887"/>
      <c r="BW103" s="887"/>
      <c r="BX103" s="887"/>
      <c r="BY103" s="887"/>
      <c r="BZ103" s="887"/>
      <c r="CA103" s="887"/>
      <c r="CB103" s="887"/>
      <c r="CC103" s="887"/>
      <c r="CD103" s="887"/>
      <c r="CE103" s="887"/>
      <c r="CF103" s="887"/>
      <c r="CG103" s="887"/>
      <c r="CH103" s="887"/>
      <c r="CI103" s="887"/>
      <c r="CJ103" s="887"/>
      <c r="CK103" s="887"/>
      <c r="CL103" s="887"/>
      <c r="CM103" s="887"/>
      <c r="CN103" s="887"/>
      <c r="CO103" s="887"/>
      <c r="CP103" s="887"/>
      <c r="CQ103" s="887"/>
      <c r="CR103" s="887"/>
      <c r="CS103" s="887"/>
      <c r="CT103" s="887"/>
      <c r="CU103" s="887"/>
      <c r="CV103" s="887"/>
      <c r="CW103" s="887"/>
      <c r="CX103" s="887"/>
      <c r="CY103" s="887"/>
      <c r="CZ103" s="887"/>
      <c r="DA103" s="887"/>
      <c r="DB103" s="887"/>
      <c r="DC103" s="887"/>
      <c r="DD103" s="873"/>
    </row>
    <row r="104" spans="3:108" ht="18.75" customHeight="1">
      <c r="C104" s="301" t="s">
        <v>224</v>
      </c>
      <c r="D104" s="881"/>
      <c r="E104" s="873"/>
      <c r="F104" s="887"/>
      <c r="G104" s="887"/>
      <c r="H104" s="887"/>
      <c r="I104" s="887"/>
      <c r="J104" s="887"/>
      <c r="K104" s="887"/>
      <c r="L104" s="887"/>
      <c r="M104" s="887"/>
      <c r="N104" s="887"/>
      <c r="O104" s="887"/>
      <c r="P104" s="887"/>
      <c r="Q104" s="887"/>
      <c r="R104" s="887"/>
      <c r="S104" s="887"/>
      <c r="T104" s="887"/>
      <c r="U104" s="887"/>
      <c r="V104" s="887"/>
      <c r="W104" s="887"/>
      <c r="X104" s="887"/>
      <c r="Y104" s="887"/>
      <c r="Z104" s="887"/>
      <c r="AA104" s="887"/>
      <c r="AB104" s="887"/>
      <c r="AC104" s="887"/>
      <c r="AD104" s="887"/>
      <c r="AE104" s="887"/>
      <c r="AF104" s="887"/>
      <c r="AG104" s="887"/>
      <c r="AH104" s="887"/>
      <c r="AI104" s="887"/>
      <c r="AJ104" s="887"/>
      <c r="AK104" s="887"/>
      <c r="AL104" s="887"/>
      <c r="AM104" s="887"/>
      <c r="AN104" s="887"/>
      <c r="AO104" s="887"/>
      <c r="AP104" s="887"/>
      <c r="AQ104" s="887"/>
      <c r="AR104" s="887"/>
      <c r="AS104" s="887"/>
      <c r="AT104" s="887"/>
      <c r="AU104" s="887"/>
      <c r="AV104" s="887"/>
      <c r="AW104" s="887"/>
      <c r="AX104" s="887"/>
      <c r="AY104" s="887"/>
      <c r="AZ104" s="887"/>
      <c r="BA104" s="887"/>
      <c r="BB104" s="887"/>
      <c r="BC104" s="887"/>
      <c r="BD104" s="887"/>
      <c r="BE104" s="887"/>
      <c r="BF104" s="887"/>
      <c r="BG104" s="887"/>
      <c r="BH104" s="887"/>
      <c r="BI104" s="887"/>
      <c r="BJ104" s="887"/>
      <c r="BK104" s="887"/>
      <c r="BL104" s="887"/>
      <c r="BM104" s="887"/>
      <c r="BN104" s="887"/>
      <c r="BO104" s="887"/>
      <c r="BP104" s="887"/>
      <c r="BQ104" s="887"/>
      <c r="BR104" s="887"/>
      <c r="BS104" s="887"/>
      <c r="BT104" s="887"/>
      <c r="BU104" s="887"/>
      <c r="BV104" s="887"/>
      <c r="BW104" s="887"/>
      <c r="BX104" s="887"/>
      <c r="BY104" s="887"/>
      <c r="BZ104" s="887"/>
      <c r="CA104" s="887"/>
      <c r="CB104" s="887"/>
      <c r="CC104" s="887"/>
      <c r="CD104" s="887"/>
      <c r="CE104" s="887"/>
      <c r="CF104" s="887"/>
      <c r="CG104" s="887"/>
      <c r="CH104" s="887"/>
      <c r="CI104" s="887"/>
      <c r="CJ104" s="887"/>
      <c r="CK104" s="887"/>
      <c r="CL104" s="887"/>
      <c r="CM104" s="887"/>
      <c r="CN104" s="887"/>
      <c r="CO104" s="887"/>
      <c r="CP104" s="887"/>
      <c r="CQ104" s="887"/>
      <c r="CR104" s="887"/>
      <c r="CS104" s="887"/>
      <c r="CT104" s="887"/>
      <c r="CU104" s="887"/>
      <c r="CV104" s="887"/>
      <c r="CW104" s="887"/>
      <c r="CX104" s="887"/>
      <c r="CY104" s="887"/>
      <c r="CZ104" s="887"/>
      <c r="DA104" s="887"/>
      <c r="DB104" s="887"/>
      <c r="DC104" s="887"/>
      <c r="DD104" s="873"/>
    </row>
    <row r="105" spans="3:108" ht="18.75" customHeight="1">
      <c r="C105" s="301" t="s">
        <v>225</v>
      </c>
      <c r="D105" s="881"/>
      <c r="E105" s="873"/>
      <c r="F105" s="887"/>
      <c r="G105" s="887"/>
      <c r="H105" s="887"/>
      <c r="I105" s="887"/>
      <c r="J105" s="887"/>
      <c r="K105" s="887"/>
      <c r="L105" s="887"/>
      <c r="M105" s="887"/>
      <c r="N105" s="887"/>
      <c r="O105" s="887"/>
      <c r="P105" s="887"/>
      <c r="Q105" s="887"/>
      <c r="R105" s="887"/>
      <c r="S105" s="887"/>
      <c r="T105" s="887"/>
      <c r="U105" s="887"/>
      <c r="V105" s="887"/>
      <c r="W105" s="887"/>
      <c r="X105" s="887"/>
      <c r="Y105" s="887"/>
      <c r="Z105" s="887"/>
      <c r="AA105" s="887"/>
      <c r="AB105" s="887"/>
      <c r="AC105" s="887"/>
      <c r="AD105" s="887"/>
      <c r="AE105" s="887"/>
      <c r="AF105" s="887"/>
      <c r="AG105" s="887"/>
      <c r="AH105" s="887"/>
      <c r="AI105" s="887"/>
      <c r="AJ105" s="887"/>
      <c r="AK105" s="887"/>
      <c r="AL105" s="887"/>
      <c r="AM105" s="887"/>
      <c r="AN105" s="887"/>
      <c r="AO105" s="887"/>
      <c r="AP105" s="887"/>
      <c r="AQ105" s="887"/>
      <c r="AR105" s="887"/>
      <c r="AS105" s="887"/>
      <c r="AT105" s="887"/>
      <c r="AU105" s="887"/>
      <c r="AV105" s="887"/>
      <c r="AW105" s="887"/>
      <c r="AX105" s="887"/>
      <c r="AY105" s="887"/>
      <c r="AZ105" s="887"/>
      <c r="BA105" s="887"/>
      <c r="BB105" s="887"/>
      <c r="BC105" s="887"/>
      <c r="BD105" s="887"/>
      <c r="BE105" s="887"/>
      <c r="BF105" s="887"/>
      <c r="BG105" s="887"/>
      <c r="BH105" s="887"/>
      <c r="BI105" s="887"/>
      <c r="BJ105" s="887"/>
      <c r="BK105" s="887"/>
      <c r="BL105" s="887"/>
      <c r="BM105" s="887"/>
      <c r="BN105" s="887"/>
      <c r="BO105" s="887"/>
      <c r="BP105" s="887"/>
      <c r="BQ105" s="887"/>
      <c r="BR105" s="887"/>
      <c r="BS105" s="887"/>
      <c r="BT105" s="887"/>
      <c r="BU105" s="887"/>
      <c r="BV105" s="887"/>
      <c r="BW105" s="887"/>
      <c r="BX105" s="887"/>
      <c r="BY105" s="887"/>
      <c r="BZ105" s="887"/>
      <c r="CA105" s="887"/>
      <c r="CB105" s="887"/>
      <c r="CC105" s="887"/>
      <c r="CD105" s="887"/>
      <c r="CE105" s="887"/>
      <c r="CF105" s="887"/>
      <c r="CG105" s="887"/>
      <c r="CH105" s="887"/>
      <c r="CI105" s="887"/>
      <c r="CJ105" s="887"/>
      <c r="CK105" s="887"/>
      <c r="CL105" s="887"/>
      <c r="CM105" s="887"/>
      <c r="CN105" s="887"/>
      <c r="CO105" s="887"/>
      <c r="CP105" s="887"/>
      <c r="CQ105" s="887"/>
      <c r="CR105" s="887"/>
      <c r="CS105" s="887"/>
      <c r="CT105" s="887"/>
      <c r="CU105" s="887"/>
      <c r="CV105" s="887"/>
      <c r="CW105" s="887"/>
      <c r="CX105" s="887"/>
      <c r="CY105" s="887"/>
      <c r="CZ105" s="887"/>
      <c r="DA105" s="887"/>
      <c r="DB105" s="887"/>
      <c r="DC105" s="887"/>
      <c r="DD105" s="873"/>
    </row>
    <row r="106" spans="3:108" ht="18.75" customHeight="1">
      <c r="C106" s="301" t="s">
        <v>226</v>
      </c>
      <c r="D106" s="881"/>
      <c r="E106" s="873"/>
      <c r="F106" s="887"/>
      <c r="G106" s="887"/>
      <c r="H106" s="887"/>
      <c r="I106" s="887"/>
      <c r="J106" s="887"/>
      <c r="K106" s="887"/>
      <c r="L106" s="887"/>
      <c r="M106" s="887"/>
      <c r="N106" s="887"/>
      <c r="O106" s="887"/>
      <c r="P106" s="887"/>
      <c r="Q106" s="887"/>
      <c r="R106" s="887"/>
      <c r="S106" s="887"/>
      <c r="T106" s="887"/>
      <c r="U106" s="887"/>
      <c r="V106" s="887"/>
      <c r="W106" s="887"/>
      <c r="X106" s="887"/>
      <c r="Y106" s="887"/>
      <c r="Z106" s="887"/>
      <c r="AA106" s="887"/>
      <c r="AB106" s="887"/>
      <c r="AC106" s="887"/>
      <c r="AD106" s="887"/>
      <c r="AE106" s="887"/>
      <c r="AF106" s="887"/>
      <c r="AG106" s="887"/>
      <c r="AH106" s="887"/>
      <c r="AI106" s="887"/>
      <c r="AJ106" s="887"/>
      <c r="AK106" s="887"/>
      <c r="AL106" s="887"/>
      <c r="AM106" s="887"/>
      <c r="AN106" s="887"/>
      <c r="AO106" s="887"/>
      <c r="AP106" s="887"/>
      <c r="AQ106" s="887"/>
      <c r="AR106" s="887"/>
      <c r="AS106" s="887"/>
      <c r="AT106" s="887"/>
      <c r="AU106" s="887"/>
      <c r="AV106" s="887"/>
      <c r="AW106" s="887"/>
      <c r="AX106" s="887"/>
      <c r="AY106" s="887"/>
      <c r="AZ106" s="887"/>
      <c r="BA106" s="887"/>
      <c r="BB106" s="887"/>
      <c r="BC106" s="887"/>
      <c r="BD106" s="887"/>
      <c r="BE106" s="887"/>
      <c r="BF106" s="887"/>
      <c r="BG106" s="887"/>
      <c r="BH106" s="887"/>
      <c r="BI106" s="887"/>
      <c r="BJ106" s="887"/>
      <c r="BK106" s="887"/>
      <c r="BL106" s="887"/>
      <c r="BM106" s="887"/>
      <c r="BN106" s="887"/>
      <c r="BO106" s="887"/>
      <c r="BP106" s="887"/>
      <c r="BQ106" s="887"/>
      <c r="BR106" s="887"/>
      <c r="BS106" s="887"/>
      <c r="BT106" s="887"/>
      <c r="BU106" s="887"/>
      <c r="BV106" s="887"/>
      <c r="BW106" s="887"/>
      <c r="BX106" s="887"/>
      <c r="BY106" s="887"/>
      <c r="BZ106" s="887"/>
      <c r="CA106" s="887"/>
      <c r="CB106" s="887"/>
      <c r="CC106" s="887"/>
      <c r="CD106" s="887"/>
      <c r="CE106" s="887"/>
      <c r="CF106" s="887"/>
      <c r="CG106" s="887"/>
      <c r="CH106" s="887"/>
      <c r="CI106" s="887"/>
      <c r="CJ106" s="887"/>
      <c r="CK106" s="887"/>
      <c r="CL106" s="887"/>
      <c r="CM106" s="887"/>
      <c r="CN106" s="887"/>
      <c r="CO106" s="887"/>
      <c r="CP106" s="887"/>
      <c r="CQ106" s="887"/>
      <c r="CR106" s="887"/>
      <c r="CS106" s="887"/>
      <c r="CT106" s="887"/>
      <c r="CU106" s="887"/>
      <c r="CV106" s="887"/>
      <c r="CW106" s="887"/>
      <c r="CX106" s="887"/>
      <c r="CY106" s="887"/>
      <c r="CZ106" s="887"/>
      <c r="DA106" s="887"/>
      <c r="DB106" s="887"/>
      <c r="DC106" s="887"/>
      <c r="DD106" s="873"/>
    </row>
    <row r="107" spans="3:108" ht="18.75" customHeight="1">
      <c r="C107" s="301" t="s">
        <v>227</v>
      </c>
      <c r="D107" s="881"/>
      <c r="E107" s="873"/>
      <c r="F107" s="887"/>
      <c r="G107" s="887"/>
      <c r="H107" s="887"/>
      <c r="I107" s="887"/>
      <c r="J107" s="887"/>
      <c r="K107" s="887"/>
      <c r="L107" s="887"/>
      <c r="M107" s="887"/>
      <c r="N107" s="887"/>
      <c r="O107" s="887"/>
      <c r="P107" s="887"/>
      <c r="Q107" s="887"/>
      <c r="R107" s="887"/>
      <c r="S107" s="887"/>
      <c r="T107" s="887"/>
      <c r="U107" s="887"/>
      <c r="V107" s="887"/>
      <c r="W107" s="887"/>
      <c r="X107" s="887"/>
      <c r="Y107" s="887"/>
      <c r="Z107" s="887"/>
      <c r="AA107" s="887"/>
      <c r="AB107" s="887"/>
      <c r="AC107" s="887"/>
      <c r="AD107" s="887"/>
      <c r="AE107" s="887"/>
      <c r="AF107" s="887"/>
      <c r="AG107" s="887"/>
      <c r="AH107" s="887"/>
      <c r="AI107" s="887"/>
      <c r="AJ107" s="887"/>
      <c r="AK107" s="887"/>
      <c r="AL107" s="887"/>
      <c r="AM107" s="887"/>
      <c r="AN107" s="887"/>
      <c r="AO107" s="887"/>
      <c r="AP107" s="887"/>
      <c r="AQ107" s="887"/>
      <c r="AR107" s="887"/>
      <c r="AS107" s="887"/>
      <c r="AT107" s="887"/>
      <c r="AU107" s="887"/>
      <c r="AV107" s="887"/>
      <c r="AW107" s="887"/>
      <c r="AX107" s="887"/>
      <c r="AY107" s="887"/>
      <c r="AZ107" s="887"/>
      <c r="BA107" s="887"/>
      <c r="BB107" s="887"/>
      <c r="BC107" s="887"/>
      <c r="BD107" s="887"/>
      <c r="BE107" s="887"/>
      <c r="BF107" s="887"/>
      <c r="BG107" s="887"/>
      <c r="BH107" s="887"/>
      <c r="BI107" s="887"/>
      <c r="BJ107" s="887"/>
      <c r="BK107" s="887"/>
      <c r="BL107" s="887"/>
      <c r="BM107" s="887"/>
      <c r="BN107" s="887"/>
      <c r="BO107" s="887"/>
      <c r="BP107" s="887"/>
      <c r="BQ107" s="887"/>
      <c r="BR107" s="887"/>
      <c r="BS107" s="887"/>
      <c r="BT107" s="887"/>
      <c r="BU107" s="887"/>
      <c r="BV107" s="887"/>
      <c r="BW107" s="887"/>
      <c r="BX107" s="887"/>
      <c r="BY107" s="887"/>
      <c r="BZ107" s="887"/>
      <c r="CA107" s="887"/>
      <c r="CB107" s="887"/>
      <c r="CC107" s="887"/>
      <c r="CD107" s="887"/>
      <c r="CE107" s="887"/>
      <c r="CF107" s="887"/>
      <c r="CG107" s="887"/>
      <c r="CH107" s="887"/>
      <c r="CI107" s="887"/>
      <c r="CJ107" s="887"/>
      <c r="CK107" s="887"/>
      <c r="CL107" s="887"/>
      <c r="CM107" s="887"/>
      <c r="CN107" s="887"/>
      <c r="CO107" s="887"/>
      <c r="CP107" s="887"/>
      <c r="CQ107" s="887"/>
      <c r="CR107" s="887"/>
      <c r="CS107" s="887"/>
      <c r="CT107" s="887"/>
      <c r="CU107" s="887"/>
      <c r="CV107" s="887"/>
      <c r="CW107" s="887"/>
      <c r="CX107" s="887"/>
      <c r="CY107" s="887"/>
      <c r="CZ107" s="887"/>
      <c r="DA107" s="887"/>
      <c r="DB107" s="887"/>
      <c r="DC107" s="887"/>
      <c r="DD107" s="873"/>
    </row>
    <row r="108" spans="3:108" ht="18.75" customHeight="1">
      <c r="C108" s="301" t="s">
        <v>228</v>
      </c>
      <c r="D108" s="881"/>
      <c r="E108" s="873"/>
      <c r="F108" s="887"/>
      <c r="G108" s="887"/>
      <c r="H108" s="887"/>
      <c r="I108" s="887"/>
      <c r="J108" s="887"/>
      <c r="K108" s="887"/>
      <c r="L108" s="887"/>
      <c r="M108" s="887"/>
      <c r="N108" s="887"/>
      <c r="O108" s="887"/>
      <c r="P108" s="887"/>
      <c r="Q108" s="887"/>
      <c r="R108" s="887"/>
      <c r="S108" s="887"/>
      <c r="T108" s="887"/>
      <c r="U108" s="887"/>
      <c r="V108" s="887"/>
      <c r="W108" s="887"/>
      <c r="X108" s="887"/>
      <c r="Y108" s="887"/>
      <c r="Z108" s="887"/>
      <c r="AA108" s="887"/>
      <c r="AB108" s="887"/>
      <c r="AC108" s="887"/>
      <c r="AD108" s="887"/>
      <c r="AE108" s="887"/>
      <c r="AF108" s="887"/>
      <c r="AG108" s="887"/>
      <c r="AH108" s="887"/>
      <c r="AI108" s="887"/>
      <c r="AJ108" s="887"/>
      <c r="AK108" s="887"/>
      <c r="AL108" s="887"/>
      <c r="AM108" s="887"/>
      <c r="AN108" s="887"/>
      <c r="AO108" s="887"/>
      <c r="AP108" s="887"/>
      <c r="AQ108" s="887"/>
      <c r="AR108" s="887"/>
      <c r="AS108" s="887"/>
      <c r="AT108" s="887"/>
      <c r="AU108" s="887"/>
      <c r="AV108" s="887"/>
      <c r="AW108" s="887"/>
      <c r="AX108" s="887"/>
      <c r="AY108" s="887"/>
      <c r="AZ108" s="887"/>
      <c r="BA108" s="887"/>
      <c r="BB108" s="887"/>
      <c r="BC108" s="887"/>
      <c r="BD108" s="887"/>
      <c r="BE108" s="887"/>
      <c r="BF108" s="887"/>
      <c r="BG108" s="887"/>
      <c r="BH108" s="887"/>
      <c r="BI108" s="887"/>
      <c r="BJ108" s="887"/>
      <c r="BK108" s="887"/>
      <c r="BL108" s="887"/>
      <c r="BM108" s="887"/>
      <c r="BN108" s="887"/>
      <c r="BO108" s="887"/>
      <c r="BP108" s="887"/>
      <c r="BQ108" s="887"/>
      <c r="BR108" s="887"/>
      <c r="BS108" s="887"/>
      <c r="BT108" s="887"/>
      <c r="BU108" s="887"/>
      <c r="BV108" s="887"/>
      <c r="BW108" s="887"/>
      <c r="BX108" s="887"/>
      <c r="BY108" s="887"/>
      <c r="BZ108" s="887"/>
      <c r="CA108" s="887"/>
      <c r="CB108" s="887"/>
      <c r="CC108" s="887"/>
      <c r="CD108" s="887"/>
      <c r="CE108" s="887"/>
      <c r="CF108" s="887"/>
      <c r="CG108" s="887"/>
      <c r="CH108" s="887"/>
      <c r="CI108" s="887"/>
      <c r="CJ108" s="887"/>
      <c r="CK108" s="887"/>
      <c r="CL108" s="887"/>
      <c r="CM108" s="887"/>
      <c r="CN108" s="887"/>
      <c r="CO108" s="887"/>
      <c r="CP108" s="887"/>
      <c r="CQ108" s="887"/>
      <c r="CR108" s="887"/>
      <c r="CS108" s="887"/>
      <c r="CT108" s="887"/>
      <c r="CU108" s="887"/>
      <c r="CV108" s="887"/>
      <c r="CW108" s="887"/>
      <c r="CX108" s="887"/>
      <c r="CY108" s="887"/>
      <c r="CZ108" s="887"/>
      <c r="DA108" s="887"/>
      <c r="DB108" s="887"/>
      <c r="DC108" s="887"/>
      <c r="DD108" s="873"/>
    </row>
    <row r="109" spans="3:108" ht="18.75" customHeight="1">
      <c r="C109" s="301" t="s">
        <v>229</v>
      </c>
      <c r="D109" s="881"/>
      <c r="E109" s="873"/>
      <c r="F109" s="887"/>
      <c r="G109" s="887"/>
      <c r="H109" s="887"/>
      <c r="I109" s="887"/>
      <c r="J109" s="887"/>
      <c r="K109" s="887"/>
      <c r="L109" s="887"/>
      <c r="M109" s="887"/>
      <c r="N109" s="887"/>
      <c r="O109" s="887"/>
      <c r="P109" s="887"/>
      <c r="Q109" s="887"/>
      <c r="R109" s="887"/>
      <c r="S109" s="887"/>
      <c r="T109" s="887"/>
      <c r="U109" s="887"/>
      <c r="V109" s="887"/>
      <c r="W109" s="887"/>
      <c r="X109" s="887"/>
      <c r="Y109" s="887"/>
      <c r="Z109" s="887"/>
      <c r="AA109" s="887"/>
      <c r="AB109" s="887"/>
      <c r="AC109" s="887"/>
      <c r="AD109" s="887"/>
      <c r="AE109" s="887"/>
      <c r="AF109" s="887"/>
      <c r="AG109" s="887"/>
      <c r="AH109" s="887"/>
      <c r="AI109" s="887"/>
      <c r="AJ109" s="887"/>
      <c r="AK109" s="887"/>
      <c r="AL109" s="887"/>
      <c r="AM109" s="887"/>
      <c r="AN109" s="887"/>
      <c r="AO109" s="887"/>
      <c r="AP109" s="887"/>
      <c r="AQ109" s="887"/>
      <c r="AR109" s="887"/>
      <c r="AS109" s="887"/>
      <c r="AT109" s="887"/>
      <c r="AU109" s="887"/>
      <c r="AV109" s="887"/>
      <c r="AW109" s="887"/>
      <c r="AX109" s="887"/>
      <c r="AY109" s="887"/>
      <c r="AZ109" s="887"/>
      <c r="BA109" s="887"/>
      <c r="BB109" s="887"/>
      <c r="BC109" s="887"/>
      <c r="BD109" s="887"/>
      <c r="BE109" s="887"/>
      <c r="BF109" s="887"/>
      <c r="BG109" s="887"/>
      <c r="BH109" s="887"/>
      <c r="BI109" s="887"/>
      <c r="BJ109" s="887"/>
      <c r="BK109" s="887"/>
      <c r="BL109" s="887"/>
      <c r="BM109" s="887"/>
      <c r="BN109" s="887"/>
      <c r="BO109" s="887"/>
      <c r="BP109" s="887"/>
      <c r="BQ109" s="887"/>
      <c r="BR109" s="887"/>
      <c r="BS109" s="887"/>
      <c r="BT109" s="887"/>
      <c r="BU109" s="887"/>
      <c r="BV109" s="887"/>
      <c r="BW109" s="887"/>
      <c r="BX109" s="887"/>
      <c r="BY109" s="887"/>
      <c r="BZ109" s="887"/>
      <c r="CA109" s="887"/>
      <c r="CB109" s="887"/>
      <c r="CC109" s="887"/>
      <c r="CD109" s="887"/>
      <c r="CE109" s="887"/>
      <c r="CF109" s="887"/>
      <c r="CG109" s="887"/>
      <c r="CH109" s="887"/>
      <c r="CI109" s="887"/>
      <c r="CJ109" s="887"/>
      <c r="CK109" s="887"/>
      <c r="CL109" s="887"/>
      <c r="CM109" s="887"/>
      <c r="CN109" s="887"/>
      <c r="CO109" s="887"/>
      <c r="CP109" s="887"/>
      <c r="CQ109" s="887"/>
      <c r="CR109" s="887"/>
      <c r="CS109" s="887"/>
      <c r="CT109" s="887"/>
      <c r="CU109" s="887"/>
      <c r="CV109" s="887"/>
      <c r="CW109" s="887"/>
      <c r="CX109" s="887"/>
      <c r="CY109" s="887"/>
      <c r="CZ109" s="887"/>
      <c r="DA109" s="887"/>
      <c r="DB109" s="887"/>
      <c r="DC109" s="887"/>
      <c r="DD109" s="873"/>
    </row>
    <row r="110" spans="3:108" ht="18.75" customHeight="1">
      <c r="C110" s="301" t="s">
        <v>230</v>
      </c>
      <c r="D110" s="881"/>
      <c r="E110" s="873"/>
      <c r="F110" s="887"/>
      <c r="G110" s="887"/>
      <c r="H110" s="887"/>
      <c r="I110" s="887"/>
      <c r="J110" s="887"/>
      <c r="K110" s="887"/>
      <c r="L110" s="887"/>
      <c r="M110" s="887"/>
      <c r="N110" s="887"/>
      <c r="O110" s="887"/>
      <c r="P110" s="887"/>
      <c r="Q110" s="887"/>
      <c r="R110" s="887"/>
      <c r="S110" s="887"/>
      <c r="T110" s="887"/>
      <c r="U110" s="887"/>
      <c r="V110" s="887"/>
      <c r="W110" s="887"/>
      <c r="X110" s="887"/>
      <c r="Y110" s="887"/>
      <c r="Z110" s="887"/>
      <c r="AA110" s="887"/>
      <c r="AB110" s="887"/>
      <c r="AC110" s="887"/>
      <c r="AD110" s="887"/>
      <c r="AE110" s="887"/>
      <c r="AF110" s="887"/>
      <c r="AG110" s="887"/>
      <c r="AH110" s="887"/>
      <c r="AI110" s="887"/>
      <c r="AJ110" s="887"/>
      <c r="AK110" s="887"/>
      <c r="AL110" s="887"/>
      <c r="AM110" s="887"/>
      <c r="AN110" s="887"/>
      <c r="AO110" s="887"/>
      <c r="AP110" s="887"/>
      <c r="AQ110" s="887"/>
      <c r="AR110" s="887"/>
      <c r="AS110" s="887"/>
      <c r="AT110" s="887"/>
      <c r="AU110" s="887"/>
      <c r="AV110" s="887"/>
      <c r="AW110" s="887"/>
      <c r="AX110" s="887"/>
      <c r="AY110" s="887"/>
      <c r="AZ110" s="887"/>
      <c r="BA110" s="887"/>
      <c r="BB110" s="887"/>
      <c r="BC110" s="887"/>
      <c r="BD110" s="887"/>
      <c r="BE110" s="887"/>
      <c r="BF110" s="887"/>
      <c r="BG110" s="887"/>
      <c r="BH110" s="887"/>
      <c r="BI110" s="887"/>
      <c r="BJ110" s="887"/>
      <c r="BK110" s="887"/>
      <c r="BL110" s="887"/>
      <c r="BM110" s="887"/>
      <c r="BN110" s="887"/>
      <c r="BO110" s="887"/>
      <c r="BP110" s="887"/>
      <c r="BQ110" s="887"/>
      <c r="BR110" s="887"/>
      <c r="BS110" s="887"/>
      <c r="BT110" s="887"/>
      <c r="BU110" s="887"/>
      <c r="BV110" s="887"/>
      <c r="BW110" s="887"/>
      <c r="BX110" s="887"/>
      <c r="BY110" s="887"/>
      <c r="BZ110" s="887"/>
      <c r="CA110" s="887"/>
      <c r="CB110" s="887"/>
      <c r="CC110" s="887"/>
      <c r="CD110" s="887"/>
      <c r="CE110" s="887"/>
      <c r="CF110" s="887"/>
      <c r="CG110" s="887"/>
      <c r="CH110" s="887"/>
      <c r="CI110" s="887"/>
      <c r="CJ110" s="887"/>
      <c r="CK110" s="887"/>
      <c r="CL110" s="887"/>
      <c r="CM110" s="887"/>
      <c r="CN110" s="887"/>
      <c r="CO110" s="887"/>
      <c r="CP110" s="887"/>
      <c r="CQ110" s="887"/>
      <c r="CR110" s="887"/>
      <c r="CS110" s="887"/>
      <c r="CT110" s="887"/>
      <c r="CU110" s="887"/>
      <c r="CV110" s="887"/>
      <c r="CW110" s="887"/>
      <c r="CX110" s="887"/>
      <c r="CY110" s="887"/>
      <c r="CZ110" s="887"/>
      <c r="DA110" s="887"/>
      <c r="DB110" s="887"/>
      <c r="DC110" s="887"/>
      <c r="DD110" s="873"/>
    </row>
    <row r="111" spans="3:108" ht="18.75" customHeight="1">
      <c r="C111" s="301" t="s">
        <v>231</v>
      </c>
      <c r="D111" s="881"/>
      <c r="E111" s="873"/>
      <c r="F111" s="887"/>
      <c r="G111" s="887"/>
      <c r="H111" s="887"/>
      <c r="I111" s="887"/>
      <c r="J111" s="887"/>
      <c r="K111" s="887"/>
      <c r="L111" s="887"/>
      <c r="M111" s="887"/>
      <c r="N111" s="887"/>
      <c r="O111" s="887"/>
      <c r="P111" s="887"/>
      <c r="Q111" s="887"/>
      <c r="R111" s="887"/>
      <c r="S111" s="887"/>
      <c r="T111" s="887"/>
      <c r="U111" s="887"/>
      <c r="V111" s="887"/>
      <c r="W111" s="887"/>
      <c r="X111" s="887"/>
      <c r="Y111" s="887"/>
      <c r="Z111" s="887"/>
      <c r="AA111" s="887"/>
      <c r="AB111" s="887"/>
      <c r="AC111" s="887"/>
      <c r="AD111" s="887"/>
      <c r="AE111" s="887"/>
      <c r="AF111" s="887"/>
      <c r="AG111" s="887"/>
      <c r="AH111" s="887"/>
      <c r="AI111" s="887"/>
      <c r="AJ111" s="887"/>
      <c r="AK111" s="887"/>
      <c r="AL111" s="887"/>
      <c r="AM111" s="887"/>
      <c r="AN111" s="887"/>
      <c r="AO111" s="887"/>
      <c r="AP111" s="887"/>
      <c r="AQ111" s="887"/>
      <c r="AR111" s="887"/>
      <c r="AS111" s="887"/>
      <c r="AT111" s="887"/>
      <c r="AU111" s="887"/>
      <c r="AV111" s="887"/>
      <c r="AW111" s="887"/>
      <c r="AX111" s="887"/>
      <c r="AY111" s="887"/>
      <c r="AZ111" s="887"/>
      <c r="BA111" s="887"/>
      <c r="BB111" s="887"/>
      <c r="BC111" s="887"/>
      <c r="BD111" s="887"/>
      <c r="BE111" s="887"/>
      <c r="BF111" s="887"/>
      <c r="BG111" s="887"/>
      <c r="BH111" s="887"/>
      <c r="BI111" s="887"/>
      <c r="BJ111" s="887"/>
      <c r="BK111" s="887"/>
      <c r="BL111" s="887"/>
      <c r="BM111" s="887"/>
      <c r="BN111" s="887"/>
      <c r="BO111" s="887"/>
      <c r="BP111" s="887"/>
      <c r="BQ111" s="887"/>
      <c r="BR111" s="887"/>
      <c r="BS111" s="887"/>
      <c r="BT111" s="887"/>
      <c r="BU111" s="887"/>
      <c r="BV111" s="887"/>
      <c r="BW111" s="887"/>
      <c r="BX111" s="887"/>
      <c r="BY111" s="887"/>
      <c r="BZ111" s="887"/>
      <c r="CA111" s="887"/>
      <c r="CB111" s="887"/>
      <c r="CC111" s="887"/>
      <c r="CD111" s="887"/>
      <c r="CE111" s="887"/>
      <c r="CF111" s="887"/>
      <c r="CG111" s="887"/>
      <c r="CH111" s="887"/>
      <c r="CI111" s="887"/>
      <c r="CJ111" s="887"/>
      <c r="CK111" s="887"/>
      <c r="CL111" s="887"/>
      <c r="CM111" s="887"/>
      <c r="CN111" s="887"/>
      <c r="CO111" s="887"/>
      <c r="CP111" s="887"/>
      <c r="CQ111" s="887"/>
      <c r="CR111" s="887"/>
      <c r="CS111" s="887"/>
      <c r="CT111" s="887"/>
      <c r="CU111" s="887"/>
      <c r="CV111" s="887"/>
      <c r="CW111" s="887"/>
      <c r="CX111" s="887"/>
      <c r="CY111" s="887"/>
      <c r="CZ111" s="887"/>
      <c r="DA111" s="887"/>
      <c r="DB111" s="887"/>
      <c r="DC111" s="887"/>
      <c r="DD111" s="873"/>
    </row>
    <row r="112" spans="3:108" ht="18.75" customHeight="1">
      <c r="C112" s="301" t="s">
        <v>232</v>
      </c>
      <c r="D112" s="888"/>
      <c r="E112" s="882"/>
      <c r="F112" s="889"/>
      <c r="G112" s="889"/>
      <c r="H112" s="889"/>
      <c r="I112" s="889"/>
      <c r="J112" s="889"/>
      <c r="K112" s="889"/>
      <c r="L112" s="889"/>
      <c r="M112" s="889"/>
      <c r="N112" s="889"/>
      <c r="O112" s="889"/>
      <c r="P112" s="889"/>
      <c r="Q112" s="889"/>
      <c r="R112" s="889"/>
      <c r="S112" s="889"/>
      <c r="T112" s="889"/>
      <c r="U112" s="889"/>
      <c r="V112" s="889"/>
      <c r="W112" s="889"/>
      <c r="X112" s="889"/>
      <c r="Y112" s="889"/>
      <c r="Z112" s="889"/>
      <c r="AA112" s="889"/>
      <c r="AB112" s="889"/>
      <c r="AC112" s="889"/>
      <c r="AD112" s="889"/>
      <c r="AE112" s="889"/>
      <c r="AF112" s="889"/>
      <c r="AG112" s="889"/>
      <c r="AH112" s="889"/>
      <c r="AI112" s="889"/>
      <c r="AJ112" s="889"/>
      <c r="AK112" s="889"/>
      <c r="AL112" s="889"/>
      <c r="AM112" s="889"/>
      <c r="AN112" s="889"/>
      <c r="AO112" s="889"/>
      <c r="AP112" s="889"/>
      <c r="AQ112" s="889"/>
      <c r="AR112" s="889"/>
      <c r="AS112" s="889"/>
      <c r="AT112" s="889"/>
      <c r="AU112" s="889"/>
      <c r="AV112" s="889"/>
      <c r="AW112" s="889"/>
      <c r="AX112" s="889"/>
      <c r="AY112" s="889"/>
      <c r="AZ112" s="889"/>
      <c r="BA112" s="889"/>
      <c r="BB112" s="889"/>
      <c r="BC112" s="889"/>
      <c r="BD112" s="889"/>
      <c r="BE112" s="889"/>
      <c r="BF112" s="889"/>
      <c r="BG112" s="889"/>
      <c r="BH112" s="889"/>
      <c r="BI112" s="889"/>
      <c r="BJ112" s="889"/>
      <c r="BK112" s="889"/>
      <c r="BL112" s="889"/>
      <c r="BM112" s="889"/>
      <c r="BN112" s="889"/>
      <c r="BO112" s="889"/>
      <c r="BP112" s="889"/>
      <c r="BQ112" s="889"/>
      <c r="BR112" s="889"/>
      <c r="BS112" s="889"/>
      <c r="BT112" s="889"/>
      <c r="BU112" s="889"/>
      <c r="BV112" s="889"/>
      <c r="BW112" s="889"/>
      <c r="BX112" s="889"/>
      <c r="BY112" s="889"/>
      <c r="BZ112" s="889"/>
      <c r="CA112" s="889"/>
      <c r="CB112" s="889"/>
      <c r="CC112" s="889"/>
      <c r="CD112" s="889"/>
      <c r="CE112" s="889"/>
      <c r="CF112" s="889"/>
      <c r="CG112" s="889"/>
      <c r="CH112" s="889"/>
      <c r="CI112" s="889"/>
      <c r="CJ112" s="889"/>
      <c r="CK112" s="889"/>
      <c r="CL112" s="889"/>
      <c r="CM112" s="889"/>
      <c r="CN112" s="889"/>
      <c r="CO112" s="889"/>
      <c r="CP112" s="889"/>
      <c r="CQ112" s="889"/>
      <c r="CR112" s="889"/>
      <c r="CS112" s="889"/>
      <c r="CT112" s="889"/>
      <c r="CU112" s="889"/>
      <c r="CV112" s="889"/>
      <c r="CW112" s="889"/>
      <c r="CX112" s="889"/>
      <c r="CY112" s="889"/>
      <c r="CZ112" s="889"/>
      <c r="DA112" s="889"/>
      <c r="DB112" s="889"/>
      <c r="DC112" s="889"/>
      <c r="DD112" s="882"/>
    </row>
    <row r="113" spans="3:108" ht="18.75" customHeight="1">
      <c r="C113" s="301" t="s">
        <v>233</v>
      </c>
      <c r="D113" s="881"/>
      <c r="E113" s="873"/>
      <c r="F113" s="887"/>
      <c r="G113" s="887"/>
      <c r="H113" s="887"/>
      <c r="I113" s="887"/>
      <c r="J113" s="887"/>
      <c r="K113" s="887"/>
      <c r="L113" s="887"/>
      <c r="M113" s="887"/>
      <c r="N113" s="887"/>
      <c r="O113" s="887"/>
      <c r="P113" s="887"/>
      <c r="Q113" s="887"/>
      <c r="R113" s="887"/>
      <c r="S113" s="887"/>
      <c r="T113" s="887"/>
      <c r="U113" s="887"/>
      <c r="V113" s="887"/>
      <c r="W113" s="887"/>
      <c r="X113" s="887"/>
      <c r="Y113" s="887"/>
      <c r="Z113" s="887"/>
      <c r="AA113" s="887"/>
      <c r="AB113" s="887"/>
      <c r="AC113" s="887"/>
      <c r="AD113" s="887"/>
      <c r="AE113" s="887"/>
      <c r="AF113" s="887"/>
      <c r="AG113" s="887"/>
      <c r="AH113" s="887"/>
      <c r="AI113" s="887"/>
      <c r="AJ113" s="887"/>
      <c r="AK113" s="887"/>
      <c r="AL113" s="887"/>
      <c r="AM113" s="887"/>
      <c r="AN113" s="887"/>
      <c r="AO113" s="887"/>
      <c r="AP113" s="887"/>
      <c r="AQ113" s="887"/>
      <c r="AR113" s="887"/>
      <c r="AS113" s="887"/>
      <c r="AT113" s="887"/>
      <c r="AU113" s="887"/>
      <c r="AV113" s="887"/>
      <c r="AW113" s="887"/>
      <c r="AX113" s="887"/>
      <c r="AY113" s="887"/>
      <c r="AZ113" s="887"/>
      <c r="BA113" s="887"/>
      <c r="BB113" s="887"/>
      <c r="BC113" s="887"/>
      <c r="BD113" s="887"/>
      <c r="BE113" s="887"/>
      <c r="BF113" s="887"/>
      <c r="BG113" s="887"/>
      <c r="BH113" s="887"/>
      <c r="BI113" s="887"/>
      <c r="BJ113" s="887"/>
      <c r="BK113" s="887"/>
      <c r="BL113" s="887"/>
      <c r="BM113" s="887"/>
      <c r="BN113" s="887"/>
      <c r="BO113" s="887"/>
      <c r="BP113" s="887"/>
      <c r="BQ113" s="887"/>
      <c r="BR113" s="887"/>
      <c r="BS113" s="887"/>
      <c r="BT113" s="887"/>
      <c r="BU113" s="887"/>
      <c r="BV113" s="887"/>
      <c r="BW113" s="887"/>
      <c r="BX113" s="887"/>
      <c r="BY113" s="887"/>
      <c r="BZ113" s="887"/>
      <c r="CA113" s="887"/>
      <c r="CB113" s="887"/>
      <c r="CC113" s="887"/>
      <c r="CD113" s="887"/>
      <c r="CE113" s="887"/>
      <c r="CF113" s="887"/>
      <c r="CG113" s="887"/>
      <c r="CH113" s="887"/>
      <c r="CI113" s="887"/>
      <c r="CJ113" s="887"/>
      <c r="CK113" s="887"/>
      <c r="CL113" s="887"/>
      <c r="CM113" s="887"/>
      <c r="CN113" s="887"/>
      <c r="CO113" s="887"/>
      <c r="CP113" s="887"/>
      <c r="CQ113" s="887"/>
      <c r="CR113" s="887"/>
      <c r="CS113" s="887"/>
      <c r="CT113" s="887"/>
      <c r="CU113" s="887"/>
      <c r="CV113" s="887"/>
      <c r="CW113" s="887"/>
      <c r="CX113" s="887"/>
      <c r="CY113" s="887"/>
      <c r="CZ113" s="887"/>
      <c r="DA113" s="887"/>
      <c r="DB113" s="887"/>
      <c r="DC113" s="887"/>
      <c r="DD113" s="873"/>
    </row>
    <row r="114" spans="3:108" ht="18.75" customHeight="1">
      <c r="C114" s="301" t="s">
        <v>234</v>
      </c>
      <c r="D114" s="881"/>
      <c r="E114" s="873"/>
      <c r="F114" s="887"/>
      <c r="G114" s="887"/>
      <c r="H114" s="887"/>
      <c r="I114" s="887"/>
      <c r="J114" s="887"/>
      <c r="K114" s="887"/>
      <c r="L114" s="887"/>
      <c r="M114" s="887"/>
      <c r="N114" s="887"/>
      <c r="O114" s="887"/>
      <c r="P114" s="887"/>
      <c r="Q114" s="887"/>
      <c r="R114" s="887"/>
      <c r="S114" s="887"/>
      <c r="T114" s="887"/>
      <c r="U114" s="887"/>
      <c r="V114" s="887"/>
      <c r="W114" s="887"/>
      <c r="X114" s="887"/>
      <c r="Y114" s="887"/>
      <c r="Z114" s="887"/>
      <c r="AA114" s="887"/>
      <c r="AB114" s="887"/>
      <c r="AC114" s="887"/>
      <c r="AD114" s="887"/>
      <c r="AE114" s="887"/>
      <c r="AF114" s="887"/>
      <c r="AG114" s="887"/>
      <c r="AH114" s="887"/>
      <c r="AI114" s="887"/>
      <c r="AJ114" s="887"/>
      <c r="AK114" s="887"/>
      <c r="AL114" s="887"/>
      <c r="AM114" s="887"/>
      <c r="AN114" s="887"/>
      <c r="AO114" s="887"/>
      <c r="AP114" s="887"/>
      <c r="AQ114" s="887"/>
      <c r="AR114" s="887"/>
      <c r="AS114" s="887"/>
      <c r="AT114" s="887"/>
      <c r="AU114" s="887"/>
      <c r="AV114" s="887"/>
      <c r="AW114" s="887"/>
      <c r="AX114" s="887"/>
      <c r="AY114" s="887"/>
      <c r="AZ114" s="887"/>
      <c r="BA114" s="887"/>
      <c r="BB114" s="887"/>
      <c r="BC114" s="887"/>
      <c r="BD114" s="887"/>
      <c r="BE114" s="887"/>
      <c r="BF114" s="887"/>
      <c r="BG114" s="887"/>
      <c r="BH114" s="887"/>
      <c r="BI114" s="887"/>
      <c r="BJ114" s="887"/>
      <c r="BK114" s="887"/>
      <c r="BL114" s="887"/>
      <c r="BM114" s="887"/>
      <c r="BN114" s="887"/>
      <c r="BO114" s="887"/>
      <c r="BP114" s="887"/>
      <c r="BQ114" s="887"/>
      <c r="BR114" s="887"/>
      <c r="BS114" s="887"/>
      <c r="BT114" s="887"/>
      <c r="BU114" s="887"/>
      <c r="BV114" s="887"/>
      <c r="BW114" s="887"/>
      <c r="BX114" s="887"/>
      <c r="BY114" s="887"/>
      <c r="BZ114" s="887"/>
      <c r="CA114" s="887"/>
      <c r="CB114" s="887"/>
      <c r="CC114" s="887"/>
      <c r="CD114" s="887"/>
      <c r="CE114" s="887"/>
      <c r="CF114" s="887"/>
      <c r="CG114" s="887"/>
      <c r="CH114" s="887"/>
      <c r="CI114" s="887"/>
      <c r="CJ114" s="887"/>
      <c r="CK114" s="887"/>
      <c r="CL114" s="887"/>
      <c r="CM114" s="887"/>
      <c r="CN114" s="887"/>
      <c r="CO114" s="887"/>
      <c r="CP114" s="887"/>
      <c r="CQ114" s="887"/>
      <c r="CR114" s="887"/>
      <c r="CS114" s="887"/>
      <c r="CT114" s="887"/>
      <c r="CU114" s="887"/>
      <c r="CV114" s="887"/>
      <c r="CW114" s="887"/>
      <c r="CX114" s="887"/>
      <c r="CY114" s="887"/>
      <c r="CZ114" s="887"/>
      <c r="DA114" s="887"/>
      <c r="DB114" s="887"/>
      <c r="DC114" s="887"/>
      <c r="DD114" s="873"/>
    </row>
    <row r="115" spans="3:108" ht="18.75" customHeight="1">
      <c r="C115" s="301" t="s">
        <v>235</v>
      </c>
      <c r="D115" s="881"/>
      <c r="E115" s="873"/>
      <c r="F115" s="887"/>
      <c r="G115" s="887"/>
      <c r="H115" s="887"/>
      <c r="I115" s="887"/>
      <c r="J115" s="887"/>
      <c r="K115" s="887"/>
      <c r="L115" s="887"/>
      <c r="M115" s="887"/>
      <c r="N115" s="887"/>
      <c r="O115" s="887"/>
      <c r="P115" s="887"/>
      <c r="Q115" s="887"/>
      <c r="R115" s="887"/>
      <c r="S115" s="887"/>
      <c r="T115" s="887"/>
      <c r="U115" s="887"/>
      <c r="V115" s="887"/>
      <c r="W115" s="887"/>
      <c r="X115" s="887"/>
      <c r="Y115" s="887"/>
      <c r="Z115" s="887"/>
      <c r="AA115" s="887"/>
      <c r="AB115" s="887"/>
      <c r="AC115" s="887"/>
      <c r="AD115" s="887"/>
      <c r="AE115" s="887"/>
      <c r="AF115" s="887"/>
      <c r="AG115" s="887"/>
      <c r="AH115" s="887"/>
      <c r="AI115" s="887"/>
      <c r="AJ115" s="887"/>
      <c r="AK115" s="887"/>
      <c r="AL115" s="887"/>
      <c r="AM115" s="887"/>
      <c r="AN115" s="887"/>
      <c r="AO115" s="887"/>
      <c r="AP115" s="887"/>
      <c r="AQ115" s="887"/>
      <c r="AR115" s="887"/>
      <c r="AS115" s="887"/>
      <c r="AT115" s="887"/>
      <c r="AU115" s="887"/>
      <c r="AV115" s="887"/>
      <c r="AW115" s="887"/>
      <c r="AX115" s="887"/>
      <c r="AY115" s="887"/>
      <c r="AZ115" s="887"/>
      <c r="BA115" s="887"/>
      <c r="BB115" s="887"/>
      <c r="BC115" s="887"/>
      <c r="BD115" s="887"/>
      <c r="BE115" s="887"/>
      <c r="BF115" s="887"/>
      <c r="BG115" s="887"/>
      <c r="BH115" s="887"/>
      <c r="BI115" s="887"/>
      <c r="BJ115" s="887"/>
      <c r="BK115" s="887"/>
      <c r="BL115" s="887"/>
      <c r="BM115" s="887"/>
      <c r="BN115" s="887"/>
      <c r="BO115" s="887"/>
      <c r="BP115" s="887"/>
      <c r="BQ115" s="887"/>
      <c r="BR115" s="887"/>
      <c r="BS115" s="887"/>
      <c r="BT115" s="887"/>
      <c r="BU115" s="887"/>
      <c r="BV115" s="887"/>
      <c r="BW115" s="887"/>
      <c r="BX115" s="887"/>
      <c r="BY115" s="887"/>
      <c r="BZ115" s="887"/>
      <c r="CA115" s="887"/>
      <c r="CB115" s="887"/>
      <c r="CC115" s="887"/>
      <c r="CD115" s="887"/>
      <c r="CE115" s="887"/>
      <c r="CF115" s="887"/>
      <c r="CG115" s="887"/>
      <c r="CH115" s="887"/>
      <c r="CI115" s="887"/>
      <c r="CJ115" s="887"/>
      <c r="CK115" s="887"/>
      <c r="CL115" s="887"/>
      <c r="CM115" s="887"/>
      <c r="CN115" s="887"/>
      <c r="CO115" s="887"/>
      <c r="CP115" s="887"/>
      <c r="CQ115" s="887"/>
      <c r="CR115" s="887"/>
      <c r="CS115" s="887"/>
      <c r="CT115" s="887"/>
      <c r="CU115" s="887"/>
      <c r="CV115" s="887"/>
      <c r="CW115" s="887"/>
      <c r="CX115" s="887"/>
      <c r="CY115" s="887"/>
      <c r="CZ115" s="887"/>
      <c r="DA115" s="887"/>
      <c r="DB115" s="887"/>
      <c r="DC115" s="887"/>
      <c r="DD115" s="873"/>
    </row>
    <row r="116" spans="3:108" ht="18.75" customHeight="1">
      <c r="C116" s="301" t="s">
        <v>236</v>
      </c>
      <c r="D116" s="881"/>
      <c r="E116" s="873"/>
      <c r="F116" s="887"/>
      <c r="G116" s="887"/>
      <c r="H116" s="887"/>
      <c r="I116" s="887"/>
      <c r="J116" s="887"/>
      <c r="K116" s="887"/>
      <c r="L116" s="887"/>
      <c r="M116" s="887"/>
      <c r="N116" s="887"/>
      <c r="O116" s="887"/>
      <c r="P116" s="887"/>
      <c r="Q116" s="887"/>
      <c r="R116" s="887"/>
      <c r="S116" s="887"/>
      <c r="T116" s="887"/>
      <c r="U116" s="887"/>
      <c r="V116" s="887"/>
      <c r="W116" s="887"/>
      <c r="X116" s="887"/>
      <c r="Y116" s="887"/>
      <c r="Z116" s="887"/>
      <c r="AA116" s="887"/>
      <c r="AB116" s="887"/>
      <c r="AC116" s="887"/>
      <c r="AD116" s="887"/>
      <c r="AE116" s="887"/>
      <c r="AF116" s="887"/>
      <c r="AG116" s="887"/>
      <c r="AH116" s="887"/>
      <c r="AI116" s="887"/>
      <c r="AJ116" s="887"/>
      <c r="AK116" s="887"/>
      <c r="AL116" s="887"/>
      <c r="AM116" s="887"/>
      <c r="AN116" s="887"/>
      <c r="AO116" s="887"/>
      <c r="AP116" s="887"/>
      <c r="AQ116" s="887"/>
      <c r="AR116" s="887"/>
      <c r="AS116" s="887"/>
      <c r="AT116" s="887"/>
      <c r="AU116" s="887"/>
      <c r="AV116" s="887"/>
      <c r="AW116" s="887"/>
      <c r="AX116" s="887"/>
      <c r="AY116" s="887"/>
      <c r="AZ116" s="887"/>
      <c r="BA116" s="887"/>
      <c r="BB116" s="887"/>
      <c r="BC116" s="887"/>
      <c r="BD116" s="887"/>
      <c r="BE116" s="887"/>
      <c r="BF116" s="887"/>
      <c r="BG116" s="887"/>
      <c r="BH116" s="887"/>
      <c r="BI116" s="887"/>
      <c r="BJ116" s="887"/>
      <c r="BK116" s="887"/>
      <c r="BL116" s="887"/>
      <c r="BM116" s="887"/>
      <c r="BN116" s="887"/>
      <c r="BO116" s="887"/>
      <c r="BP116" s="887"/>
      <c r="BQ116" s="887"/>
      <c r="BR116" s="887"/>
      <c r="BS116" s="887"/>
      <c r="BT116" s="887"/>
      <c r="BU116" s="887"/>
      <c r="BV116" s="887"/>
      <c r="BW116" s="887"/>
      <c r="BX116" s="887"/>
      <c r="BY116" s="887"/>
      <c r="BZ116" s="887"/>
      <c r="CA116" s="887"/>
      <c r="CB116" s="887"/>
      <c r="CC116" s="887"/>
      <c r="CD116" s="887"/>
      <c r="CE116" s="887"/>
      <c r="CF116" s="887"/>
      <c r="CG116" s="887"/>
      <c r="CH116" s="887"/>
      <c r="CI116" s="887"/>
      <c r="CJ116" s="887"/>
      <c r="CK116" s="887"/>
      <c r="CL116" s="887"/>
      <c r="CM116" s="887"/>
      <c r="CN116" s="887"/>
      <c r="CO116" s="887"/>
      <c r="CP116" s="887"/>
      <c r="CQ116" s="887"/>
      <c r="CR116" s="887"/>
      <c r="CS116" s="887"/>
      <c r="CT116" s="887"/>
      <c r="CU116" s="887"/>
      <c r="CV116" s="887"/>
      <c r="CW116" s="887"/>
      <c r="CX116" s="887"/>
      <c r="CY116" s="887"/>
      <c r="CZ116" s="887"/>
      <c r="DA116" s="887"/>
      <c r="DB116" s="887"/>
      <c r="DC116" s="887"/>
      <c r="DD116" s="873"/>
    </row>
    <row r="117" spans="3:108" ht="18.75" customHeight="1">
      <c r="C117" s="301" t="s">
        <v>237</v>
      </c>
      <c r="D117" s="881"/>
      <c r="E117" s="873"/>
      <c r="F117" s="887"/>
      <c r="G117" s="887"/>
      <c r="H117" s="887"/>
      <c r="I117" s="887"/>
      <c r="J117" s="887"/>
      <c r="K117" s="887"/>
      <c r="L117" s="887"/>
      <c r="M117" s="887"/>
      <c r="N117" s="887"/>
      <c r="O117" s="887"/>
      <c r="P117" s="887"/>
      <c r="Q117" s="887"/>
      <c r="R117" s="887"/>
      <c r="S117" s="887"/>
      <c r="T117" s="887"/>
      <c r="U117" s="887"/>
      <c r="V117" s="887"/>
      <c r="W117" s="887"/>
      <c r="X117" s="887"/>
      <c r="Y117" s="887"/>
      <c r="Z117" s="887"/>
      <c r="AA117" s="887"/>
      <c r="AB117" s="887"/>
      <c r="AC117" s="887"/>
      <c r="AD117" s="887"/>
      <c r="AE117" s="887"/>
      <c r="AF117" s="887"/>
      <c r="AG117" s="887"/>
      <c r="AH117" s="887"/>
      <c r="AI117" s="887"/>
      <c r="AJ117" s="887"/>
      <c r="AK117" s="887"/>
      <c r="AL117" s="887"/>
      <c r="AM117" s="887"/>
      <c r="AN117" s="887"/>
      <c r="AO117" s="887"/>
      <c r="AP117" s="887"/>
      <c r="AQ117" s="887"/>
      <c r="AR117" s="887"/>
      <c r="AS117" s="887"/>
      <c r="AT117" s="887"/>
      <c r="AU117" s="887"/>
      <c r="AV117" s="887"/>
      <c r="AW117" s="887"/>
      <c r="AX117" s="887"/>
      <c r="AY117" s="887"/>
      <c r="AZ117" s="887"/>
      <c r="BA117" s="887"/>
      <c r="BB117" s="887"/>
      <c r="BC117" s="887"/>
      <c r="BD117" s="887"/>
      <c r="BE117" s="887"/>
      <c r="BF117" s="887"/>
      <c r="BG117" s="887"/>
      <c r="BH117" s="887"/>
      <c r="BI117" s="887"/>
      <c r="BJ117" s="887"/>
      <c r="BK117" s="887"/>
      <c r="BL117" s="887"/>
      <c r="BM117" s="887"/>
      <c r="BN117" s="887"/>
      <c r="BO117" s="887"/>
      <c r="BP117" s="887"/>
      <c r="BQ117" s="887"/>
      <c r="BR117" s="887"/>
      <c r="BS117" s="887"/>
      <c r="BT117" s="887"/>
      <c r="BU117" s="887"/>
      <c r="BV117" s="887"/>
      <c r="BW117" s="887"/>
      <c r="BX117" s="887"/>
      <c r="BY117" s="887"/>
      <c r="BZ117" s="887"/>
      <c r="CA117" s="887"/>
      <c r="CB117" s="887"/>
      <c r="CC117" s="887"/>
      <c r="CD117" s="887"/>
      <c r="CE117" s="887"/>
      <c r="CF117" s="887"/>
      <c r="CG117" s="887"/>
      <c r="CH117" s="887"/>
      <c r="CI117" s="887"/>
      <c r="CJ117" s="887"/>
      <c r="CK117" s="887"/>
      <c r="CL117" s="887"/>
      <c r="CM117" s="887"/>
      <c r="CN117" s="887"/>
      <c r="CO117" s="887"/>
      <c r="CP117" s="887"/>
      <c r="CQ117" s="887"/>
      <c r="CR117" s="887"/>
      <c r="CS117" s="887"/>
      <c r="CT117" s="887"/>
      <c r="CU117" s="887"/>
      <c r="CV117" s="887"/>
      <c r="CW117" s="887"/>
      <c r="CX117" s="887"/>
      <c r="CY117" s="887"/>
      <c r="CZ117" s="887"/>
      <c r="DA117" s="887"/>
      <c r="DB117" s="887"/>
      <c r="DC117" s="887"/>
      <c r="DD117" s="873"/>
    </row>
    <row r="118" spans="3:108" ht="18.75" customHeight="1">
      <c r="C118" s="301" t="s">
        <v>238</v>
      </c>
      <c r="D118" s="881"/>
      <c r="E118" s="873"/>
      <c r="F118" s="887"/>
      <c r="G118" s="887"/>
      <c r="H118" s="887"/>
      <c r="I118" s="887"/>
      <c r="J118" s="887"/>
      <c r="K118" s="887"/>
      <c r="L118" s="887"/>
      <c r="M118" s="887"/>
      <c r="N118" s="887"/>
      <c r="O118" s="887"/>
      <c r="P118" s="887"/>
      <c r="Q118" s="887"/>
      <c r="R118" s="887"/>
      <c r="S118" s="887"/>
      <c r="T118" s="887"/>
      <c r="U118" s="887"/>
      <c r="V118" s="887"/>
      <c r="W118" s="887"/>
      <c r="X118" s="887"/>
      <c r="Y118" s="887"/>
      <c r="Z118" s="887"/>
      <c r="AA118" s="887"/>
      <c r="AB118" s="887"/>
      <c r="AC118" s="887"/>
      <c r="AD118" s="887"/>
      <c r="AE118" s="887"/>
      <c r="AF118" s="887"/>
      <c r="AG118" s="887"/>
      <c r="AH118" s="887"/>
      <c r="AI118" s="887"/>
      <c r="AJ118" s="887"/>
      <c r="AK118" s="887"/>
      <c r="AL118" s="887"/>
      <c r="AM118" s="887"/>
      <c r="AN118" s="887"/>
      <c r="AO118" s="887"/>
      <c r="AP118" s="887"/>
      <c r="AQ118" s="887"/>
      <c r="AR118" s="887"/>
      <c r="AS118" s="887"/>
      <c r="AT118" s="887"/>
      <c r="AU118" s="887"/>
      <c r="AV118" s="887"/>
      <c r="AW118" s="887"/>
      <c r="AX118" s="887"/>
      <c r="AY118" s="887"/>
      <c r="AZ118" s="887"/>
      <c r="BA118" s="887"/>
      <c r="BB118" s="887"/>
      <c r="BC118" s="887"/>
      <c r="BD118" s="887"/>
      <c r="BE118" s="887"/>
      <c r="BF118" s="887"/>
      <c r="BG118" s="887"/>
      <c r="BH118" s="887"/>
      <c r="BI118" s="887"/>
      <c r="BJ118" s="887"/>
      <c r="BK118" s="887"/>
      <c r="BL118" s="887"/>
      <c r="BM118" s="887"/>
      <c r="BN118" s="887"/>
      <c r="BO118" s="887"/>
      <c r="BP118" s="887"/>
      <c r="BQ118" s="887"/>
      <c r="BR118" s="887"/>
      <c r="BS118" s="887"/>
      <c r="BT118" s="887"/>
      <c r="BU118" s="887"/>
      <c r="BV118" s="887"/>
      <c r="BW118" s="887"/>
      <c r="BX118" s="887"/>
      <c r="BY118" s="887"/>
      <c r="BZ118" s="887"/>
      <c r="CA118" s="887"/>
      <c r="CB118" s="887"/>
      <c r="CC118" s="887"/>
      <c r="CD118" s="887"/>
      <c r="CE118" s="887"/>
      <c r="CF118" s="887"/>
      <c r="CG118" s="887"/>
      <c r="CH118" s="887"/>
      <c r="CI118" s="887"/>
      <c r="CJ118" s="887"/>
      <c r="CK118" s="887"/>
      <c r="CL118" s="887"/>
      <c r="CM118" s="887"/>
      <c r="CN118" s="887"/>
      <c r="CO118" s="887"/>
      <c r="CP118" s="887"/>
      <c r="CQ118" s="887"/>
      <c r="CR118" s="887"/>
      <c r="CS118" s="887"/>
      <c r="CT118" s="887"/>
      <c r="CU118" s="887"/>
      <c r="CV118" s="887"/>
      <c r="CW118" s="887"/>
      <c r="CX118" s="887"/>
      <c r="CY118" s="887"/>
      <c r="CZ118" s="887"/>
      <c r="DA118" s="887"/>
      <c r="DB118" s="887"/>
      <c r="DC118" s="887"/>
      <c r="DD118" s="873"/>
    </row>
    <row r="119" spans="3:108" ht="18.75" customHeight="1">
      <c r="C119" s="301" t="s">
        <v>239</v>
      </c>
      <c r="D119" s="888"/>
      <c r="E119" s="882"/>
      <c r="F119" s="889"/>
      <c r="G119" s="889"/>
      <c r="H119" s="889"/>
      <c r="I119" s="889"/>
      <c r="J119" s="889"/>
      <c r="K119" s="889"/>
      <c r="L119" s="889"/>
      <c r="M119" s="889"/>
      <c r="N119" s="889"/>
      <c r="O119" s="889"/>
      <c r="P119" s="889"/>
      <c r="Q119" s="889"/>
      <c r="R119" s="889"/>
      <c r="S119" s="889"/>
      <c r="T119" s="889"/>
      <c r="U119" s="889"/>
      <c r="V119" s="889"/>
      <c r="W119" s="889"/>
      <c r="X119" s="889"/>
      <c r="Y119" s="889"/>
      <c r="Z119" s="889"/>
      <c r="AA119" s="889"/>
      <c r="AB119" s="889"/>
      <c r="AC119" s="889"/>
      <c r="AD119" s="889"/>
      <c r="AE119" s="889"/>
      <c r="AF119" s="889"/>
      <c r="AG119" s="889"/>
      <c r="AH119" s="889"/>
      <c r="AI119" s="889"/>
      <c r="AJ119" s="889"/>
      <c r="AK119" s="889"/>
      <c r="AL119" s="889"/>
      <c r="AM119" s="889"/>
      <c r="AN119" s="889"/>
      <c r="AO119" s="889"/>
      <c r="AP119" s="889"/>
      <c r="AQ119" s="889"/>
      <c r="AR119" s="889"/>
      <c r="AS119" s="889"/>
      <c r="AT119" s="889"/>
      <c r="AU119" s="889"/>
      <c r="AV119" s="889"/>
      <c r="AW119" s="889"/>
      <c r="AX119" s="889"/>
      <c r="AY119" s="889"/>
      <c r="AZ119" s="889"/>
      <c r="BA119" s="889"/>
      <c r="BB119" s="889"/>
      <c r="BC119" s="889"/>
      <c r="BD119" s="889"/>
      <c r="BE119" s="889"/>
      <c r="BF119" s="889"/>
      <c r="BG119" s="889"/>
      <c r="BH119" s="889"/>
      <c r="BI119" s="889"/>
      <c r="BJ119" s="889"/>
      <c r="BK119" s="889"/>
      <c r="BL119" s="889"/>
      <c r="BM119" s="889"/>
      <c r="BN119" s="889"/>
      <c r="BO119" s="889"/>
      <c r="BP119" s="889"/>
      <c r="BQ119" s="889"/>
      <c r="BR119" s="889"/>
      <c r="BS119" s="889"/>
      <c r="BT119" s="889"/>
      <c r="BU119" s="889"/>
      <c r="BV119" s="889"/>
      <c r="BW119" s="889"/>
      <c r="BX119" s="889"/>
      <c r="BY119" s="889"/>
      <c r="BZ119" s="889"/>
      <c r="CA119" s="889"/>
      <c r="CB119" s="889"/>
      <c r="CC119" s="889"/>
      <c r="CD119" s="889"/>
      <c r="CE119" s="889"/>
      <c r="CF119" s="889"/>
      <c r="CG119" s="889"/>
      <c r="CH119" s="889"/>
      <c r="CI119" s="889"/>
      <c r="CJ119" s="889"/>
      <c r="CK119" s="889"/>
      <c r="CL119" s="889"/>
      <c r="CM119" s="889"/>
      <c r="CN119" s="889"/>
      <c r="CO119" s="889"/>
      <c r="CP119" s="889"/>
      <c r="CQ119" s="889"/>
      <c r="CR119" s="889"/>
      <c r="CS119" s="889"/>
      <c r="CT119" s="889"/>
      <c r="CU119" s="889"/>
      <c r="CV119" s="889"/>
      <c r="CW119" s="889"/>
      <c r="CX119" s="889"/>
      <c r="CY119" s="889"/>
      <c r="CZ119" s="889"/>
      <c r="DA119" s="889"/>
      <c r="DB119" s="889"/>
      <c r="DC119" s="889"/>
      <c r="DD119" s="882"/>
    </row>
    <row r="120" spans="3:108" ht="18.75" customHeight="1">
      <c r="C120" s="301" t="s">
        <v>240</v>
      </c>
      <c r="D120" s="881"/>
      <c r="E120" s="873"/>
      <c r="F120" s="887"/>
      <c r="G120" s="887"/>
      <c r="H120" s="887"/>
      <c r="I120" s="887"/>
      <c r="J120" s="887"/>
      <c r="K120" s="887"/>
      <c r="L120" s="887"/>
      <c r="M120" s="887"/>
      <c r="N120" s="887"/>
      <c r="O120" s="887"/>
      <c r="P120" s="887"/>
      <c r="Q120" s="887"/>
      <c r="R120" s="887"/>
      <c r="S120" s="887"/>
      <c r="T120" s="887"/>
      <c r="U120" s="887"/>
      <c r="V120" s="887"/>
      <c r="W120" s="887"/>
      <c r="X120" s="887"/>
      <c r="Y120" s="887"/>
      <c r="Z120" s="887"/>
      <c r="AA120" s="887"/>
      <c r="AB120" s="887"/>
      <c r="AC120" s="887"/>
      <c r="AD120" s="887"/>
      <c r="AE120" s="887"/>
      <c r="AF120" s="887"/>
      <c r="AG120" s="887"/>
      <c r="AH120" s="887"/>
      <c r="AI120" s="887"/>
      <c r="AJ120" s="887"/>
      <c r="AK120" s="887"/>
      <c r="AL120" s="887"/>
      <c r="AM120" s="887"/>
      <c r="AN120" s="887"/>
      <c r="AO120" s="887"/>
      <c r="AP120" s="887"/>
      <c r="AQ120" s="887"/>
      <c r="AR120" s="887"/>
      <c r="AS120" s="887"/>
      <c r="AT120" s="887"/>
      <c r="AU120" s="887"/>
      <c r="AV120" s="887"/>
      <c r="AW120" s="887"/>
      <c r="AX120" s="887"/>
      <c r="AY120" s="887"/>
      <c r="AZ120" s="887"/>
      <c r="BA120" s="887"/>
      <c r="BB120" s="887"/>
      <c r="BC120" s="887"/>
      <c r="BD120" s="887"/>
      <c r="BE120" s="887"/>
      <c r="BF120" s="887"/>
      <c r="BG120" s="887"/>
      <c r="BH120" s="887"/>
      <c r="BI120" s="887"/>
      <c r="BJ120" s="887"/>
      <c r="BK120" s="887"/>
      <c r="BL120" s="887"/>
      <c r="BM120" s="887"/>
      <c r="BN120" s="887"/>
      <c r="BO120" s="887"/>
      <c r="BP120" s="887"/>
      <c r="BQ120" s="887"/>
      <c r="BR120" s="887"/>
      <c r="BS120" s="887"/>
      <c r="BT120" s="887"/>
      <c r="BU120" s="887"/>
      <c r="BV120" s="887"/>
      <c r="BW120" s="887"/>
      <c r="BX120" s="887"/>
      <c r="BY120" s="887"/>
      <c r="BZ120" s="887"/>
      <c r="CA120" s="887"/>
      <c r="CB120" s="887"/>
      <c r="CC120" s="887"/>
      <c r="CD120" s="887"/>
      <c r="CE120" s="887"/>
      <c r="CF120" s="887"/>
      <c r="CG120" s="887"/>
      <c r="CH120" s="887"/>
      <c r="CI120" s="887"/>
      <c r="CJ120" s="887"/>
      <c r="CK120" s="887"/>
      <c r="CL120" s="887"/>
      <c r="CM120" s="887"/>
      <c r="CN120" s="887"/>
      <c r="CO120" s="887"/>
      <c r="CP120" s="887"/>
      <c r="CQ120" s="887"/>
      <c r="CR120" s="887"/>
      <c r="CS120" s="887"/>
      <c r="CT120" s="887"/>
      <c r="CU120" s="887"/>
      <c r="CV120" s="887"/>
      <c r="CW120" s="887"/>
      <c r="CX120" s="887"/>
      <c r="CY120" s="887"/>
      <c r="CZ120" s="887"/>
      <c r="DA120" s="887"/>
      <c r="DB120" s="887"/>
      <c r="DC120" s="887"/>
      <c r="DD120" s="873"/>
    </row>
    <row r="121" spans="3:108" ht="18.75" customHeight="1">
      <c r="C121" s="301" t="s">
        <v>241</v>
      </c>
      <c r="D121" s="881"/>
      <c r="E121" s="873"/>
      <c r="F121" s="887"/>
      <c r="G121" s="887"/>
      <c r="H121" s="887"/>
      <c r="I121" s="887"/>
      <c r="J121" s="887"/>
      <c r="K121" s="887"/>
      <c r="L121" s="887"/>
      <c r="M121" s="887"/>
      <c r="N121" s="887"/>
      <c r="O121" s="887"/>
      <c r="P121" s="887"/>
      <c r="Q121" s="887"/>
      <c r="R121" s="887"/>
      <c r="S121" s="887"/>
      <c r="T121" s="887"/>
      <c r="U121" s="887"/>
      <c r="V121" s="887"/>
      <c r="W121" s="887"/>
      <c r="X121" s="887"/>
      <c r="Y121" s="887"/>
      <c r="Z121" s="887"/>
      <c r="AA121" s="887"/>
      <c r="AB121" s="887"/>
      <c r="AC121" s="887"/>
      <c r="AD121" s="887"/>
      <c r="AE121" s="887"/>
      <c r="AF121" s="887"/>
      <c r="AG121" s="887"/>
      <c r="AH121" s="887"/>
      <c r="AI121" s="887"/>
      <c r="AJ121" s="887"/>
      <c r="AK121" s="887"/>
      <c r="AL121" s="887"/>
      <c r="AM121" s="887"/>
      <c r="AN121" s="887"/>
      <c r="AO121" s="887"/>
      <c r="AP121" s="887"/>
      <c r="AQ121" s="887"/>
      <c r="AR121" s="887"/>
      <c r="AS121" s="887"/>
      <c r="AT121" s="887"/>
      <c r="AU121" s="887"/>
      <c r="AV121" s="887"/>
      <c r="AW121" s="887"/>
      <c r="AX121" s="887"/>
      <c r="AY121" s="887"/>
      <c r="AZ121" s="887"/>
      <c r="BA121" s="887"/>
      <c r="BB121" s="887"/>
      <c r="BC121" s="887"/>
      <c r="BD121" s="887"/>
      <c r="BE121" s="887"/>
      <c r="BF121" s="887"/>
      <c r="BG121" s="887"/>
      <c r="BH121" s="887"/>
      <c r="BI121" s="887"/>
      <c r="BJ121" s="887"/>
      <c r="BK121" s="887"/>
      <c r="BL121" s="887"/>
      <c r="BM121" s="887"/>
      <c r="BN121" s="887"/>
      <c r="BO121" s="887"/>
      <c r="BP121" s="887"/>
      <c r="BQ121" s="887"/>
      <c r="BR121" s="887"/>
      <c r="BS121" s="887"/>
      <c r="BT121" s="887"/>
      <c r="BU121" s="887"/>
      <c r="BV121" s="887"/>
      <c r="BW121" s="887"/>
      <c r="BX121" s="887"/>
      <c r="BY121" s="887"/>
      <c r="BZ121" s="887"/>
      <c r="CA121" s="887"/>
      <c r="CB121" s="887"/>
      <c r="CC121" s="887"/>
      <c r="CD121" s="887"/>
      <c r="CE121" s="887"/>
      <c r="CF121" s="887"/>
      <c r="CG121" s="887"/>
      <c r="CH121" s="887"/>
      <c r="CI121" s="887"/>
      <c r="CJ121" s="887"/>
      <c r="CK121" s="887"/>
      <c r="CL121" s="887"/>
      <c r="CM121" s="887"/>
      <c r="CN121" s="887"/>
      <c r="CO121" s="887"/>
      <c r="CP121" s="887"/>
      <c r="CQ121" s="887"/>
      <c r="CR121" s="887"/>
      <c r="CS121" s="887"/>
      <c r="CT121" s="887"/>
      <c r="CU121" s="887"/>
      <c r="CV121" s="887"/>
      <c r="CW121" s="887"/>
      <c r="CX121" s="887"/>
      <c r="CY121" s="887"/>
      <c r="CZ121" s="887"/>
      <c r="DA121" s="887"/>
      <c r="DB121" s="887"/>
      <c r="DC121" s="887"/>
      <c r="DD121" s="873"/>
    </row>
    <row r="122" spans="3:108" ht="18.75" customHeight="1">
      <c r="C122" s="301" t="s">
        <v>242</v>
      </c>
      <c r="D122" s="881"/>
      <c r="E122" s="873"/>
      <c r="F122" s="887"/>
      <c r="G122" s="887"/>
      <c r="H122" s="887"/>
      <c r="I122" s="887"/>
      <c r="J122" s="887"/>
      <c r="K122" s="887"/>
      <c r="L122" s="887"/>
      <c r="M122" s="887"/>
      <c r="N122" s="887"/>
      <c r="O122" s="887"/>
      <c r="P122" s="887"/>
      <c r="Q122" s="887"/>
      <c r="R122" s="887"/>
      <c r="S122" s="887"/>
      <c r="T122" s="887"/>
      <c r="U122" s="887"/>
      <c r="V122" s="887"/>
      <c r="W122" s="887"/>
      <c r="X122" s="887"/>
      <c r="Y122" s="887"/>
      <c r="Z122" s="887"/>
      <c r="AA122" s="887"/>
      <c r="AB122" s="887"/>
      <c r="AC122" s="887"/>
      <c r="AD122" s="887"/>
      <c r="AE122" s="887"/>
      <c r="AF122" s="887"/>
      <c r="AG122" s="887"/>
      <c r="AH122" s="887"/>
      <c r="AI122" s="887"/>
      <c r="AJ122" s="887"/>
      <c r="AK122" s="887"/>
      <c r="AL122" s="887"/>
      <c r="AM122" s="887"/>
      <c r="AN122" s="887"/>
      <c r="AO122" s="887"/>
      <c r="AP122" s="887"/>
      <c r="AQ122" s="887"/>
      <c r="AR122" s="887"/>
      <c r="AS122" s="887"/>
      <c r="AT122" s="887"/>
      <c r="AU122" s="887"/>
      <c r="AV122" s="887"/>
      <c r="AW122" s="887"/>
      <c r="AX122" s="887"/>
      <c r="AY122" s="887"/>
      <c r="AZ122" s="887"/>
      <c r="BA122" s="887"/>
      <c r="BB122" s="887"/>
      <c r="BC122" s="887"/>
      <c r="BD122" s="887"/>
      <c r="BE122" s="887"/>
      <c r="BF122" s="887"/>
      <c r="BG122" s="887"/>
      <c r="BH122" s="887"/>
      <c r="BI122" s="887"/>
      <c r="BJ122" s="887"/>
      <c r="BK122" s="887"/>
      <c r="BL122" s="887"/>
      <c r="BM122" s="887"/>
      <c r="BN122" s="887"/>
      <c r="BO122" s="887"/>
      <c r="BP122" s="887"/>
      <c r="BQ122" s="887"/>
      <c r="BR122" s="887"/>
      <c r="BS122" s="887"/>
      <c r="BT122" s="887"/>
      <c r="BU122" s="887"/>
      <c r="BV122" s="887"/>
      <c r="BW122" s="887"/>
      <c r="BX122" s="887"/>
      <c r="BY122" s="887"/>
      <c r="BZ122" s="887"/>
      <c r="CA122" s="887"/>
      <c r="CB122" s="887"/>
      <c r="CC122" s="887"/>
      <c r="CD122" s="887"/>
      <c r="CE122" s="887"/>
      <c r="CF122" s="887"/>
      <c r="CG122" s="887"/>
      <c r="CH122" s="887"/>
      <c r="CI122" s="887"/>
      <c r="CJ122" s="887"/>
      <c r="CK122" s="887"/>
      <c r="CL122" s="887"/>
      <c r="CM122" s="887"/>
      <c r="CN122" s="887"/>
      <c r="CO122" s="887"/>
      <c r="CP122" s="887"/>
      <c r="CQ122" s="887"/>
      <c r="CR122" s="887"/>
      <c r="CS122" s="887"/>
      <c r="CT122" s="887"/>
      <c r="CU122" s="887"/>
      <c r="CV122" s="887"/>
      <c r="CW122" s="887"/>
      <c r="CX122" s="887"/>
      <c r="CY122" s="887"/>
      <c r="CZ122" s="887"/>
      <c r="DA122" s="887"/>
      <c r="DB122" s="887"/>
      <c r="DC122" s="887"/>
      <c r="DD122" s="873"/>
    </row>
    <row r="123" spans="3:108" ht="18.75" customHeight="1">
      <c r="C123" s="301" t="s">
        <v>243</v>
      </c>
      <c r="D123" s="881"/>
      <c r="E123" s="873"/>
      <c r="F123" s="887"/>
      <c r="G123" s="887"/>
      <c r="H123" s="887"/>
      <c r="I123" s="887"/>
      <c r="J123" s="887"/>
      <c r="K123" s="887"/>
      <c r="L123" s="887"/>
      <c r="M123" s="887"/>
      <c r="N123" s="887"/>
      <c r="O123" s="887"/>
      <c r="P123" s="887"/>
      <c r="Q123" s="887"/>
      <c r="R123" s="887"/>
      <c r="S123" s="887"/>
      <c r="T123" s="887"/>
      <c r="U123" s="887"/>
      <c r="V123" s="887"/>
      <c r="W123" s="887"/>
      <c r="X123" s="887"/>
      <c r="Y123" s="887"/>
      <c r="Z123" s="887"/>
      <c r="AA123" s="887"/>
      <c r="AB123" s="887"/>
      <c r="AC123" s="887"/>
      <c r="AD123" s="887"/>
      <c r="AE123" s="887"/>
      <c r="AF123" s="887"/>
      <c r="AG123" s="887"/>
      <c r="AH123" s="887"/>
      <c r="AI123" s="887"/>
      <c r="AJ123" s="887"/>
      <c r="AK123" s="887"/>
      <c r="AL123" s="887"/>
      <c r="AM123" s="887"/>
      <c r="AN123" s="887"/>
      <c r="AO123" s="887"/>
      <c r="AP123" s="887"/>
      <c r="AQ123" s="887"/>
      <c r="AR123" s="887"/>
      <c r="AS123" s="887"/>
      <c r="AT123" s="887"/>
      <c r="AU123" s="887"/>
      <c r="AV123" s="887"/>
      <c r="AW123" s="887"/>
      <c r="AX123" s="887"/>
      <c r="AY123" s="887"/>
      <c r="AZ123" s="887"/>
      <c r="BA123" s="887"/>
      <c r="BB123" s="887"/>
      <c r="BC123" s="887"/>
      <c r="BD123" s="887"/>
      <c r="BE123" s="887"/>
      <c r="BF123" s="887"/>
      <c r="BG123" s="887"/>
      <c r="BH123" s="887"/>
      <c r="BI123" s="887"/>
      <c r="BJ123" s="887"/>
      <c r="BK123" s="887"/>
      <c r="BL123" s="887"/>
      <c r="BM123" s="887"/>
      <c r="BN123" s="887"/>
      <c r="BO123" s="887"/>
      <c r="BP123" s="887"/>
      <c r="BQ123" s="887"/>
      <c r="BR123" s="887"/>
      <c r="BS123" s="887"/>
      <c r="BT123" s="887"/>
      <c r="BU123" s="887"/>
      <c r="BV123" s="887"/>
      <c r="BW123" s="887"/>
      <c r="BX123" s="887"/>
      <c r="BY123" s="887"/>
      <c r="BZ123" s="887"/>
      <c r="CA123" s="887"/>
      <c r="CB123" s="887"/>
      <c r="CC123" s="887"/>
      <c r="CD123" s="887"/>
      <c r="CE123" s="887"/>
      <c r="CF123" s="887"/>
      <c r="CG123" s="887"/>
      <c r="CH123" s="887"/>
      <c r="CI123" s="887"/>
      <c r="CJ123" s="887"/>
      <c r="CK123" s="887"/>
      <c r="CL123" s="887"/>
      <c r="CM123" s="887"/>
      <c r="CN123" s="887"/>
      <c r="CO123" s="887"/>
      <c r="CP123" s="887"/>
      <c r="CQ123" s="887"/>
      <c r="CR123" s="887"/>
      <c r="CS123" s="887"/>
      <c r="CT123" s="887"/>
      <c r="CU123" s="887"/>
      <c r="CV123" s="887"/>
      <c r="CW123" s="887"/>
      <c r="CX123" s="887"/>
      <c r="CY123" s="887"/>
      <c r="CZ123" s="887"/>
      <c r="DA123" s="887"/>
      <c r="DB123" s="887"/>
      <c r="DC123" s="887"/>
      <c r="DD123" s="873"/>
    </row>
    <row r="124" spans="3:108" ht="18.75" customHeight="1">
      <c r="C124" s="301" t="s">
        <v>244</v>
      </c>
      <c r="D124" s="881"/>
      <c r="E124" s="873"/>
      <c r="F124" s="887"/>
      <c r="G124" s="887"/>
      <c r="H124" s="887"/>
      <c r="I124" s="887"/>
      <c r="J124" s="887"/>
      <c r="K124" s="887"/>
      <c r="L124" s="887"/>
      <c r="M124" s="887"/>
      <c r="N124" s="887"/>
      <c r="O124" s="887"/>
      <c r="P124" s="887"/>
      <c r="Q124" s="887"/>
      <c r="R124" s="887"/>
      <c r="S124" s="887"/>
      <c r="T124" s="887"/>
      <c r="U124" s="887"/>
      <c r="V124" s="887"/>
      <c r="W124" s="887"/>
      <c r="X124" s="887"/>
      <c r="Y124" s="887"/>
      <c r="Z124" s="887"/>
      <c r="AA124" s="887"/>
      <c r="AB124" s="887"/>
      <c r="AC124" s="887"/>
      <c r="AD124" s="887"/>
      <c r="AE124" s="887"/>
      <c r="AF124" s="887"/>
      <c r="AG124" s="887"/>
      <c r="AH124" s="887"/>
      <c r="AI124" s="887"/>
      <c r="AJ124" s="887"/>
      <c r="AK124" s="887"/>
      <c r="AL124" s="887"/>
      <c r="AM124" s="887"/>
      <c r="AN124" s="887"/>
      <c r="AO124" s="887"/>
      <c r="AP124" s="887"/>
      <c r="AQ124" s="887"/>
      <c r="AR124" s="887"/>
      <c r="AS124" s="887"/>
      <c r="AT124" s="887"/>
      <c r="AU124" s="887"/>
      <c r="AV124" s="887"/>
      <c r="AW124" s="887"/>
      <c r="AX124" s="887"/>
      <c r="AY124" s="887"/>
      <c r="AZ124" s="887"/>
      <c r="BA124" s="887"/>
      <c r="BB124" s="887"/>
      <c r="BC124" s="887"/>
      <c r="BD124" s="887"/>
      <c r="BE124" s="887"/>
      <c r="BF124" s="887"/>
      <c r="BG124" s="887"/>
      <c r="BH124" s="887"/>
      <c r="BI124" s="887"/>
      <c r="BJ124" s="887"/>
      <c r="BK124" s="887"/>
      <c r="BL124" s="887"/>
      <c r="BM124" s="887"/>
      <c r="BN124" s="887"/>
      <c r="BO124" s="887"/>
      <c r="BP124" s="887"/>
      <c r="BQ124" s="887"/>
      <c r="BR124" s="887"/>
      <c r="BS124" s="887"/>
      <c r="BT124" s="887"/>
      <c r="BU124" s="887"/>
      <c r="BV124" s="887"/>
      <c r="BW124" s="887"/>
      <c r="BX124" s="887"/>
      <c r="BY124" s="887"/>
      <c r="BZ124" s="887"/>
      <c r="CA124" s="887"/>
      <c r="CB124" s="887"/>
      <c r="CC124" s="887"/>
      <c r="CD124" s="887"/>
      <c r="CE124" s="887"/>
      <c r="CF124" s="887"/>
      <c r="CG124" s="887"/>
      <c r="CH124" s="887"/>
      <c r="CI124" s="887"/>
      <c r="CJ124" s="887"/>
      <c r="CK124" s="887"/>
      <c r="CL124" s="887"/>
      <c r="CM124" s="887"/>
      <c r="CN124" s="887"/>
      <c r="CO124" s="887"/>
      <c r="CP124" s="887"/>
      <c r="CQ124" s="887"/>
      <c r="CR124" s="887"/>
      <c r="CS124" s="887"/>
      <c r="CT124" s="887"/>
      <c r="CU124" s="887"/>
      <c r="CV124" s="887"/>
      <c r="CW124" s="887"/>
      <c r="CX124" s="887"/>
      <c r="CY124" s="887"/>
      <c r="CZ124" s="887"/>
      <c r="DA124" s="887"/>
      <c r="DB124" s="887"/>
      <c r="DC124" s="887"/>
      <c r="DD124" s="873"/>
    </row>
    <row r="125" spans="3:108" ht="18.75" customHeight="1">
      <c r="C125" s="301" t="s">
        <v>245</v>
      </c>
      <c r="D125" s="881"/>
      <c r="E125" s="873"/>
      <c r="F125" s="887"/>
      <c r="G125" s="887"/>
      <c r="H125" s="887"/>
      <c r="I125" s="887"/>
      <c r="J125" s="887"/>
      <c r="K125" s="887"/>
      <c r="L125" s="887"/>
      <c r="M125" s="887"/>
      <c r="N125" s="887"/>
      <c r="O125" s="887"/>
      <c r="P125" s="887"/>
      <c r="Q125" s="887"/>
      <c r="R125" s="887"/>
      <c r="S125" s="887"/>
      <c r="T125" s="887"/>
      <c r="U125" s="887"/>
      <c r="V125" s="887"/>
      <c r="W125" s="887"/>
      <c r="X125" s="887"/>
      <c r="Y125" s="887"/>
      <c r="Z125" s="887"/>
      <c r="AA125" s="887"/>
      <c r="AB125" s="887"/>
      <c r="AC125" s="887"/>
      <c r="AD125" s="887"/>
      <c r="AE125" s="887"/>
      <c r="AF125" s="887"/>
      <c r="AG125" s="887"/>
      <c r="AH125" s="887"/>
      <c r="AI125" s="887"/>
      <c r="AJ125" s="887"/>
      <c r="AK125" s="887"/>
      <c r="AL125" s="887"/>
      <c r="AM125" s="887"/>
      <c r="AN125" s="887"/>
      <c r="AO125" s="887"/>
      <c r="AP125" s="887"/>
      <c r="AQ125" s="887"/>
      <c r="AR125" s="887"/>
      <c r="AS125" s="887"/>
      <c r="AT125" s="887"/>
      <c r="AU125" s="887"/>
      <c r="AV125" s="887"/>
      <c r="AW125" s="887"/>
      <c r="AX125" s="887"/>
      <c r="AY125" s="887"/>
      <c r="AZ125" s="887"/>
      <c r="BA125" s="887"/>
      <c r="BB125" s="887"/>
      <c r="BC125" s="887"/>
      <c r="BD125" s="887"/>
      <c r="BE125" s="887"/>
      <c r="BF125" s="887"/>
      <c r="BG125" s="887"/>
      <c r="BH125" s="887"/>
      <c r="BI125" s="887"/>
      <c r="BJ125" s="887"/>
      <c r="BK125" s="887"/>
      <c r="BL125" s="887"/>
      <c r="BM125" s="887"/>
      <c r="BN125" s="887"/>
      <c r="BO125" s="887"/>
      <c r="BP125" s="887"/>
      <c r="BQ125" s="887"/>
      <c r="BR125" s="887"/>
      <c r="BS125" s="887"/>
      <c r="BT125" s="887"/>
      <c r="BU125" s="887"/>
      <c r="BV125" s="887"/>
      <c r="BW125" s="887"/>
      <c r="BX125" s="887"/>
      <c r="BY125" s="887"/>
      <c r="BZ125" s="887"/>
      <c r="CA125" s="887"/>
      <c r="CB125" s="887"/>
      <c r="CC125" s="887"/>
      <c r="CD125" s="887"/>
      <c r="CE125" s="887"/>
      <c r="CF125" s="887"/>
      <c r="CG125" s="887"/>
      <c r="CH125" s="887"/>
      <c r="CI125" s="887"/>
      <c r="CJ125" s="887"/>
      <c r="CK125" s="887"/>
      <c r="CL125" s="887"/>
      <c r="CM125" s="887"/>
      <c r="CN125" s="887"/>
      <c r="CO125" s="887"/>
      <c r="CP125" s="887"/>
      <c r="CQ125" s="887"/>
      <c r="CR125" s="887"/>
      <c r="CS125" s="887"/>
      <c r="CT125" s="887"/>
      <c r="CU125" s="887"/>
      <c r="CV125" s="887"/>
      <c r="CW125" s="887"/>
      <c r="CX125" s="887"/>
      <c r="CY125" s="887"/>
      <c r="CZ125" s="887"/>
      <c r="DA125" s="887"/>
      <c r="DB125" s="887"/>
      <c r="DC125" s="887"/>
      <c r="DD125" s="873"/>
    </row>
    <row r="126" spans="3:108" ht="18.75" customHeight="1">
      <c r="C126" s="301" t="s">
        <v>246</v>
      </c>
      <c r="D126" s="881"/>
      <c r="E126" s="873"/>
      <c r="F126" s="889"/>
      <c r="G126" s="889"/>
      <c r="H126" s="889"/>
      <c r="I126" s="889"/>
      <c r="J126" s="889"/>
      <c r="K126" s="889"/>
      <c r="L126" s="889"/>
      <c r="M126" s="889"/>
      <c r="N126" s="889"/>
      <c r="O126" s="889"/>
      <c r="P126" s="889"/>
      <c r="Q126" s="889"/>
      <c r="R126" s="889"/>
      <c r="S126" s="889"/>
      <c r="T126" s="889"/>
      <c r="U126" s="889"/>
      <c r="V126" s="889"/>
      <c r="W126" s="889"/>
      <c r="X126" s="889"/>
      <c r="Y126" s="889"/>
      <c r="Z126" s="889"/>
      <c r="AA126" s="889"/>
      <c r="AB126" s="889"/>
      <c r="AC126" s="889"/>
      <c r="AD126" s="889"/>
      <c r="AE126" s="889"/>
      <c r="AF126" s="889"/>
      <c r="AG126" s="889"/>
      <c r="AH126" s="889"/>
      <c r="AI126" s="889"/>
      <c r="AJ126" s="889"/>
      <c r="AK126" s="889"/>
      <c r="AL126" s="889"/>
      <c r="AM126" s="889"/>
      <c r="AN126" s="889"/>
      <c r="AO126" s="889"/>
      <c r="AP126" s="889"/>
      <c r="AQ126" s="889"/>
      <c r="AR126" s="889"/>
      <c r="AS126" s="889"/>
      <c r="AT126" s="889"/>
      <c r="AU126" s="889"/>
      <c r="AV126" s="889"/>
      <c r="AW126" s="889"/>
      <c r="AX126" s="889"/>
      <c r="AY126" s="889"/>
      <c r="AZ126" s="889"/>
      <c r="BA126" s="889"/>
      <c r="BB126" s="889"/>
      <c r="BC126" s="889"/>
      <c r="BD126" s="889"/>
      <c r="BE126" s="889"/>
      <c r="BF126" s="889"/>
      <c r="BG126" s="889"/>
      <c r="BH126" s="889"/>
      <c r="BI126" s="889"/>
      <c r="BJ126" s="889"/>
      <c r="BK126" s="889"/>
      <c r="BL126" s="889"/>
      <c r="BM126" s="889"/>
      <c r="BN126" s="889"/>
      <c r="BO126" s="889"/>
      <c r="BP126" s="889"/>
      <c r="BQ126" s="889"/>
      <c r="BR126" s="889"/>
      <c r="BS126" s="889"/>
      <c r="BT126" s="889"/>
      <c r="BU126" s="889"/>
      <c r="BV126" s="889"/>
      <c r="BW126" s="889"/>
      <c r="BX126" s="889"/>
      <c r="BY126" s="889"/>
      <c r="BZ126" s="889"/>
      <c r="CA126" s="889"/>
      <c r="CB126" s="889"/>
      <c r="CC126" s="889"/>
      <c r="CD126" s="889"/>
      <c r="CE126" s="889"/>
      <c r="CF126" s="889"/>
      <c r="CG126" s="889"/>
      <c r="CH126" s="889"/>
      <c r="CI126" s="889"/>
      <c r="CJ126" s="889"/>
      <c r="CK126" s="889"/>
      <c r="CL126" s="889"/>
      <c r="CM126" s="889"/>
      <c r="CN126" s="889"/>
      <c r="CO126" s="889"/>
      <c r="CP126" s="889"/>
      <c r="CQ126" s="889"/>
      <c r="CR126" s="889"/>
      <c r="CS126" s="889"/>
      <c r="CT126" s="889"/>
      <c r="CU126" s="889"/>
      <c r="CV126" s="889"/>
      <c r="CW126" s="889"/>
      <c r="CX126" s="889"/>
      <c r="CY126" s="889"/>
      <c r="CZ126" s="889"/>
      <c r="DA126" s="889"/>
      <c r="DB126" s="889"/>
      <c r="DC126" s="889"/>
      <c r="DD126" s="882"/>
    </row>
    <row r="127" spans="3:108" ht="18.75" customHeight="1">
      <c r="C127" s="301" t="s">
        <v>247</v>
      </c>
      <c r="D127" s="881"/>
      <c r="E127" s="873"/>
      <c r="F127" s="887"/>
      <c r="G127" s="887"/>
      <c r="H127" s="887"/>
      <c r="I127" s="887"/>
      <c r="J127" s="887"/>
      <c r="K127" s="887"/>
      <c r="L127" s="887"/>
      <c r="M127" s="887"/>
      <c r="N127" s="887"/>
      <c r="O127" s="887"/>
      <c r="P127" s="887"/>
      <c r="Q127" s="887"/>
      <c r="R127" s="887"/>
      <c r="S127" s="887"/>
      <c r="T127" s="887"/>
      <c r="U127" s="887"/>
      <c r="V127" s="887"/>
      <c r="W127" s="887"/>
      <c r="X127" s="887"/>
      <c r="Y127" s="887"/>
      <c r="Z127" s="887"/>
      <c r="AA127" s="887"/>
      <c r="AB127" s="887"/>
      <c r="AC127" s="887"/>
      <c r="AD127" s="887"/>
      <c r="AE127" s="887"/>
      <c r="AF127" s="887"/>
      <c r="AG127" s="887"/>
      <c r="AH127" s="887"/>
      <c r="AI127" s="887"/>
      <c r="AJ127" s="887"/>
      <c r="AK127" s="887"/>
      <c r="AL127" s="887"/>
      <c r="AM127" s="887"/>
      <c r="AN127" s="887"/>
      <c r="AO127" s="887"/>
      <c r="AP127" s="887"/>
      <c r="AQ127" s="887"/>
      <c r="AR127" s="887"/>
      <c r="AS127" s="887"/>
      <c r="AT127" s="887"/>
      <c r="AU127" s="887"/>
      <c r="AV127" s="887"/>
      <c r="AW127" s="887"/>
      <c r="AX127" s="887"/>
      <c r="AY127" s="887"/>
      <c r="AZ127" s="887"/>
      <c r="BA127" s="887"/>
      <c r="BB127" s="887"/>
      <c r="BC127" s="887"/>
      <c r="BD127" s="887"/>
      <c r="BE127" s="887"/>
      <c r="BF127" s="887"/>
      <c r="BG127" s="887"/>
      <c r="BH127" s="887"/>
      <c r="BI127" s="887"/>
      <c r="BJ127" s="887"/>
      <c r="BK127" s="887"/>
      <c r="BL127" s="887"/>
      <c r="BM127" s="887"/>
      <c r="BN127" s="887"/>
      <c r="BO127" s="887"/>
      <c r="BP127" s="887"/>
      <c r="BQ127" s="887"/>
      <c r="BR127" s="887"/>
      <c r="BS127" s="887"/>
      <c r="BT127" s="887"/>
      <c r="BU127" s="887"/>
      <c r="BV127" s="887"/>
      <c r="BW127" s="887"/>
      <c r="BX127" s="887"/>
      <c r="BY127" s="887"/>
      <c r="BZ127" s="887"/>
      <c r="CA127" s="887"/>
      <c r="CB127" s="887"/>
      <c r="CC127" s="887"/>
      <c r="CD127" s="887"/>
      <c r="CE127" s="887"/>
      <c r="CF127" s="887"/>
      <c r="CG127" s="887"/>
      <c r="CH127" s="887"/>
      <c r="CI127" s="887"/>
      <c r="CJ127" s="887"/>
      <c r="CK127" s="887"/>
      <c r="CL127" s="887"/>
      <c r="CM127" s="887"/>
      <c r="CN127" s="887"/>
      <c r="CO127" s="887"/>
      <c r="CP127" s="887"/>
      <c r="CQ127" s="887"/>
      <c r="CR127" s="887"/>
      <c r="CS127" s="887"/>
      <c r="CT127" s="887"/>
      <c r="CU127" s="887"/>
      <c r="CV127" s="887"/>
      <c r="CW127" s="887"/>
      <c r="CX127" s="887"/>
      <c r="CY127" s="887"/>
      <c r="CZ127" s="887"/>
      <c r="DA127" s="887"/>
      <c r="DB127" s="887"/>
      <c r="DC127" s="887"/>
      <c r="DD127" s="873"/>
    </row>
    <row r="128" spans="3:108" ht="18.75" customHeight="1">
      <c r="C128" s="301" t="s">
        <v>248</v>
      </c>
      <c r="D128" s="881"/>
      <c r="E128" s="873"/>
      <c r="F128" s="887"/>
      <c r="G128" s="887"/>
      <c r="H128" s="887"/>
      <c r="I128" s="887"/>
      <c r="J128" s="887"/>
      <c r="K128" s="887"/>
      <c r="L128" s="887"/>
      <c r="M128" s="887"/>
      <c r="N128" s="887"/>
      <c r="O128" s="887"/>
      <c r="P128" s="887"/>
      <c r="Q128" s="887"/>
      <c r="R128" s="887"/>
      <c r="S128" s="887"/>
      <c r="T128" s="887"/>
      <c r="U128" s="887"/>
      <c r="V128" s="887"/>
      <c r="W128" s="887"/>
      <c r="X128" s="887"/>
      <c r="Y128" s="887"/>
      <c r="Z128" s="887"/>
      <c r="AA128" s="887"/>
      <c r="AB128" s="887"/>
      <c r="AC128" s="887"/>
      <c r="AD128" s="887"/>
      <c r="AE128" s="887"/>
      <c r="AF128" s="887"/>
      <c r="AG128" s="887"/>
      <c r="AH128" s="887"/>
      <c r="AI128" s="887"/>
      <c r="AJ128" s="887"/>
      <c r="AK128" s="887"/>
      <c r="AL128" s="887"/>
      <c r="AM128" s="887"/>
      <c r="AN128" s="887"/>
      <c r="AO128" s="887"/>
      <c r="AP128" s="887"/>
      <c r="AQ128" s="887"/>
      <c r="AR128" s="887"/>
      <c r="AS128" s="887"/>
      <c r="AT128" s="887"/>
      <c r="AU128" s="887"/>
      <c r="AV128" s="887"/>
      <c r="AW128" s="887"/>
      <c r="AX128" s="887"/>
      <c r="AY128" s="887"/>
      <c r="AZ128" s="887"/>
      <c r="BA128" s="887"/>
      <c r="BB128" s="887"/>
      <c r="BC128" s="887"/>
      <c r="BD128" s="887"/>
      <c r="BE128" s="887"/>
      <c r="BF128" s="887"/>
      <c r="BG128" s="887"/>
      <c r="BH128" s="887"/>
      <c r="BI128" s="887"/>
      <c r="BJ128" s="887"/>
      <c r="BK128" s="887"/>
      <c r="BL128" s="887"/>
      <c r="BM128" s="887"/>
      <c r="BN128" s="887"/>
      <c r="BO128" s="887"/>
      <c r="BP128" s="887"/>
      <c r="BQ128" s="887"/>
      <c r="BR128" s="887"/>
      <c r="BS128" s="887"/>
      <c r="BT128" s="887"/>
      <c r="BU128" s="887"/>
      <c r="BV128" s="887"/>
      <c r="BW128" s="887"/>
      <c r="BX128" s="887"/>
      <c r="BY128" s="887"/>
      <c r="BZ128" s="887"/>
      <c r="CA128" s="887"/>
      <c r="CB128" s="887"/>
      <c r="CC128" s="887"/>
      <c r="CD128" s="887"/>
      <c r="CE128" s="887"/>
      <c r="CF128" s="887"/>
      <c r="CG128" s="887"/>
      <c r="CH128" s="887"/>
      <c r="CI128" s="887"/>
      <c r="CJ128" s="887"/>
      <c r="CK128" s="887"/>
      <c r="CL128" s="887"/>
      <c r="CM128" s="887"/>
      <c r="CN128" s="887"/>
      <c r="CO128" s="887"/>
      <c r="CP128" s="887"/>
      <c r="CQ128" s="887"/>
      <c r="CR128" s="887"/>
      <c r="CS128" s="887"/>
      <c r="CT128" s="887"/>
      <c r="CU128" s="887"/>
      <c r="CV128" s="887"/>
      <c r="CW128" s="887"/>
      <c r="CX128" s="887"/>
      <c r="CY128" s="887"/>
      <c r="CZ128" s="887"/>
      <c r="DA128" s="887"/>
      <c r="DB128" s="887"/>
      <c r="DC128" s="887"/>
      <c r="DD128" s="873"/>
    </row>
    <row r="129" spans="1:108" ht="18.75" customHeight="1">
      <c r="C129" s="301" t="s">
        <v>249</v>
      </c>
      <c r="D129" s="881"/>
      <c r="E129" s="873"/>
      <c r="F129" s="887"/>
      <c r="G129" s="887"/>
      <c r="H129" s="887"/>
      <c r="I129" s="887"/>
      <c r="J129" s="887"/>
      <c r="K129" s="887"/>
      <c r="L129" s="887"/>
      <c r="M129" s="887"/>
      <c r="N129" s="887"/>
      <c r="O129" s="887"/>
      <c r="P129" s="887"/>
      <c r="Q129" s="887"/>
      <c r="R129" s="887"/>
      <c r="S129" s="887"/>
      <c r="T129" s="887"/>
      <c r="U129" s="887"/>
      <c r="V129" s="887"/>
      <c r="W129" s="887"/>
      <c r="X129" s="887"/>
      <c r="Y129" s="887"/>
      <c r="Z129" s="887"/>
      <c r="AA129" s="887"/>
      <c r="AB129" s="887"/>
      <c r="AC129" s="887"/>
      <c r="AD129" s="887"/>
      <c r="AE129" s="887"/>
      <c r="AF129" s="887"/>
      <c r="AG129" s="887"/>
      <c r="AH129" s="887"/>
      <c r="AI129" s="887"/>
      <c r="AJ129" s="887"/>
      <c r="AK129" s="887"/>
      <c r="AL129" s="887"/>
      <c r="AM129" s="887"/>
      <c r="AN129" s="887"/>
      <c r="AO129" s="887"/>
      <c r="AP129" s="887"/>
      <c r="AQ129" s="887"/>
      <c r="AR129" s="887"/>
      <c r="AS129" s="887"/>
      <c r="AT129" s="887"/>
      <c r="AU129" s="887"/>
      <c r="AV129" s="887"/>
      <c r="AW129" s="887"/>
      <c r="AX129" s="887"/>
      <c r="AY129" s="887"/>
      <c r="AZ129" s="887"/>
      <c r="BA129" s="887"/>
      <c r="BB129" s="887"/>
      <c r="BC129" s="887"/>
      <c r="BD129" s="887"/>
      <c r="BE129" s="887"/>
      <c r="BF129" s="887"/>
      <c r="BG129" s="887"/>
      <c r="BH129" s="887"/>
      <c r="BI129" s="887"/>
      <c r="BJ129" s="887"/>
      <c r="BK129" s="887"/>
      <c r="BL129" s="887"/>
      <c r="BM129" s="887"/>
      <c r="BN129" s="887"/>
      <c r="BO129" s="887"/>
      <c r="BP129" s="887"/>
      <c r="BQ129" s="887"/>
      <c r="BR129" s="887"/>
      <c r="BS129" s="887"/>
      <c r="BT129" s="887"/>
      <c r="BU129" s="887"/>
      <c r="BV129" s="887"/>
      <c r="BW129" s="887"/>
      <c r="BX129" s="887"/>
      <c r="BY129" s="887"/>
      <c r="BZ129" s="887"/>
      <c r="CA129" s="887"/>
      <c r="CB129" s="887"/>
      <c r="CC129" s="887"/>
      <c r="CD129" s="887"/>
      <c r="CE129" s="887"/>
      <c r="CF129" s="887"/>
      <c r="CG129" s="887"/>
      <c r="CH129" s="887"/>
      <c r="CI129" s="887"/>
      <c r="CJ129" s="887"/>
      <c r="CK129" s="887"/>
      <c r="CL129" s="887"/>
      <c r="CM129" s="887"/>
      <c r="CN129" s="887"/>
      <c r="CO129" s="887"/>
      <c r="CP129" s="887"/>
      <c r="CQ129" s="887"/>
      <c r="CR129" s="887"/>
      <c r="CS129" s="887"/>
      <c r="CT129" s="887"/>
      <c r="CU129" s="887"/>
      <c r="CV129" s="887"/>
      <c r="CW129" s="887"/>
      <c r="CX129" s="887"/>
      <c r="CY129" s="887"/>
      <c r="CZ129" s="887"/>
      <c r="DA129" s="887"/>
      <c r="DB129" s="887"/>
      <c r="DC129" s="887"/>
      <c r="DD129" s="873"/>
    </row>
    <row r="130" spans="1:108" ht="18.75" customHeight="1">
      <c r="C130" s="301" t="s">
        <v>250</v>
      </c>
      <c r="D130" s="881"/>
      <c r="E130" s="873"/>
      <c r="F130" s="887"/>
      <c r="G130" s="887"/>
      <c r="H130" s="887"/>
      <c r="I130" s="887"/>
      <c r="J130" s="887"/>
      <c r="K130" s="887"/>
      <c r="L130" s="887"/>
      <c r="M130" s="887"/>
      <c r="N130" s="887"/>
      <c r="O130" s="887"/>
      <c r="P130" s="887"/>
      <c r="Q130" s="887"/>
      <c r="R130" s="887"/>
      <c r="S130" s="887"/>
      <c r="T130" s="887"/>
      <c r="U130" s="887"/>
      <c r="V130" s="887"/>
      <c r="W130" s="887"/>
      <c r="X130" s="887"/>
      <c r="Y130" s="887"/>
      <c r="Z130" s="887"/>
      <c r="AA130" s="887"/>
      <c r="AB130" s="887"/>
      <c r="AC130" s="887"/>
      <c r="AD130" s="887"/>
      <c r="AE130" s="887"/>
      <c r="AF130" s="887"/>
      <c r="AG130" s="887"/>
      <c r="AH130" s="887"/>
      <c r="AI130" s="887"/>
      <c r="AJ130" s="887"/>
      <c r="AK130" s="887"/>
      <c r="AL130" s="887"/>
      <c r="AM130" s="887"/>
      <c r="AN130" s="887"/>
      <c r="AO130" s="887"/>
      <c r="AP130" s="887"/>
      <c r="AQ130" s="887"/>
      <c r="AR130" s="887"/>
      <c r="AS130" s="887"/>
      <c r="AT130" s="887"/>
      <c r="AU130" s="887"/>
      <c r="AV130" s="887"/>
      <c r="AW130" s="887"/>
      <c r="AX130" s="887"/>
      <c r="AY130" s="887"/>
      <c r="AZ130" s="887"/>
      <c r="BA130" s="887"/>
      <c r="BB130" s="887"/>
      <c r="BC130" s="887"/>
      <c r="BD130" s="887"/>
      <c r="BE130" s="887"/>
      <c r="BF130" s="887"/>
      <c r="BG130" s="887"/>
      <c r="BH130" s="887"/>
      <c r="BI130" s="887"/>
      <c r="BJ130" s="887"/>
      <c r="BK130" s="887"/>
      <c r="BL130" s="887"/>
      <c r="BM130" s="887"/>
      <c r="BN130" s="887"/>
      <c r="BO130" s="887"/>
      <c r="BP130" s="887"/>
      <c r="BQ130" s="887"/>
      <c r="BR130" s="887"/>
      <c r="BS130" s="887"/>
      <c r="BT130" s="887"/>
      <c r="BU130" s="887"/>
      <c r="BV130" s="887"/>
      <c r="BW130" s="887"/>
      <c r="BX130" s="887"/>
      <c r="BY130" s="887"/>
      <c r="BZ130" s="887"/>
      <c r="CA130" s="887"/>
      <c r="CB130" s="887"/>
      <c r="CC130" s="887"/>
      <c r="CD130" s="887"/>
      <c r="CE130" s="887"/>
      <c r="CF130" s="887"/>
      <c r="CG130" s="887"/>
      <c r="CH130" s="887"/>
      <c r="CI130" s="887"/>
      <c r="CJ130" s="887"/>
      <c r="CK130" s="887"/>
      <c r="CL130" s="887"/>
      <c r="CM130" s="887"/>
      <c r="CN130" s="887"/>
      <c r="CO130" s="887"/>
      <c r="CP130" s="887"/>
      <c r="CQ130" s="887"/>
      <c r="CR130" s="887"/>
      <c r="CS130" s="887"/>
      <c r="CT130" s="887"/>
      <c r="CU130" s="887"/>
      <c r="CV130" s="887"/>
      <c r="CW130" s="887"/>
      <c r="CX130" s="887"/>
      <c r="CY130" s="887"/>
      <c r="CZ130" s="887"/>
      <c r="DA130" s="887"/>
      <c r="DB130" s="887"/>
      <c r="DC130" s="887"/>
      <c r="DD130" s="873"/>
    </row>
    <row r="131" spans="1:108" ht="18.75" customHeight="1">
      <c r="C131" s="301" t="s">
        <v>251</v>
      </c>
      <c r="D131" s="881"/>
      <c r="E131" s="873"/>
      <c r="F131" s="887"/>
      <c r="G131" s="887"/>
      <c r="H131" s="887"/>
      <c r="I131" s="887"/>
      <c r="J131" s="887"/>
      <c r="K131" s="887"/>
      <c r="L131" s="887"/>
      <c r="M131" s="887"/>
      <c r="N131" s="887"/>
      <c r="O131" s="887"/>
      <c r="P131" s="887"/>
      <c r="Q131" s="887"/>
      <c r="R131" s="887"/>
      <c r="S131" s="887"/>
      <c r="T131" s="887"/>
      <c r="U131" s="887"/>
      <c r="V131" s="887"/>
      <c r="W131" s="887"/>
      <c r="X131" s="887"/>
      <c r="Y131" s="887"/>
      <c r="Z131" s="887"/>
      <c r="AA131" s="887"/>
      <c r="AB131" s="887"/>
      <c r="AC131" s="887"/>
      <c r="AD131" s="887"/>
      <c r="AE131" s="887"/>
      <c r="AF131" s="887"/>
      <c r="AG131" s="887"/>
      <c r="AH131" s="887"/>
      <c r="AI131" s="887"/>
      <c r="AJ131" s="887"/>
      <c r="AK131" s="887"/>
      <c r="AL131" s="887"/>
      <c r="AM131" s="887"/>
      <c r="AN131" s="887"/>
      <c r="AO131" s="887"/>
      <c r="AP131" s="887"/>
      <c r="AQ131" s="887"/>
      <c r="AR131" s="887"/>
      <c r="AS131" s="887"/>
      <c r="AT131" s="887"/>
      <c r="AU131" s="887"/>
      <c r="AV131" s="887"/>
      <c r="AW131" s="887"/>
      <c r="AX131" s="887"/>
      <c r="AY131" s="887"/>
      <c r="AZ131" s="887"/>
      <c r="BA131" s="887"/>
      <c r="BB131" s="887"/>
      <c r="BC131" s="887"/>
      <c r="BD131" s="887"/>
      <c r="BE131" s="887"/>
      <c r="BF131" s="887"/>
      <c r="BG131" s="887"/>
      <c r="BH131" s="887"/>
      <c r="BI131" s="887"/>
      <c r="BJ131" s="887"/>
      <c r="BK131" s="887"/>
      <c r="BL131" s="887"/>
      <c r="BM131" s="887"/>
      <c r="BN131" s="887"/>
      <c r="BO131" s="887"/>
      <c r="BP131" s="887"/>
      <c r="BQ131" s="887"/>
      <c r="BR131" s="887"/>
      <c r="BS131" s="887"/>
      <c r="BT131" s="887"/>
      <c r="BU131" s="887"/>
      <c r="BV131" s="887"/>
      <c r="BW131" s="887"/>
      <c r="BX131" s="887"/>
      <c r="BY131" s="887"/>
      <c r="BZ131" s="887"/>
      <c r="CA131" s="887"/>
      <c r="CB131" s="887"/>
      <c r="CC131" s="887"/>
      <c r="CD131" s="887"/>
      <c r="CE131" s="887"/>
      <c r="CF131" s="887"/>
      <c r="CG131" s="887"/>
      <c r="CH131" s="887"/>
      <c r="CI131" s="887"/>
      <c r="CJ131" s="887"/>
      <c r="CK131" s="887"/>
      <c r="CL131" s="887"/>
      <c r="CM131" s="887"/>
      <c r="CN131" s="887"/>
      <c r="CO131" s="887"/>
      <c r="CP131" s="887"/>
      <c r="CQ131" s="887"/>
      <c r="CR131" s="887"/>
      <c r="CS131" s="887"/>
      <c r="CT131" s="887"/>
      <c r="CU131" s="887"/>
      <c r="CV131" s="887"/>
      <c r="CW131" s="887"/>
      <c r="CX131" s="887"/>
      <c r="CY131" s="887"/>
      <c r="CZ131" s="887"/>
      <c r="DA131" s="887"/>
      <c r="DB131" s="887"/>
      <c r="DC131" s="887"/>
      <c r="DD131" s="873"/>
    </row>
    <row r="132" spans="1:108" ht="18.75" customHeight="1" thickBot="1">
      <c r="C132" s="303" t="s">
        <v>192</v>
      </c>
      <c r="D132" s="890"/>
      <c r="E132" s="877"/>
      <c r="F132" s="891"/>
      <c r="G132" s="891"/>
      <c r="H132" s="891"/>
      <c r="I132" s="891"/>
      <c r="J132" s="891"/>
      <c r="K132" s="891"/>
      <c r="L132" s="891"/>
      <c r="M132" s="891"/>
      <c r="N132" s="891"/>
      <c r="O132" s="891"/>
      <c r="P132" s="891"/>
      <c r="Q132" s="891"/>
      <c r="R132" s="891"/>
      <c r="S132" s="891"/>
      <c r="T132" s="891"/>
      <c r="U132" s="891"/>
      <c r="V132" s="891"/>
      <c r="W132" s="891"/>
      <c r="X132" s="891"/>
      <c r="Y132" s="891"/>
      <c r="Z132" s="891"/>
      <c r="AA132" s="891"/>
      <c r="AB132" s="891"/>
      <c r="AC132" s="891"/>
      <c r="AD132" s="891"/>
      <c r="AE132" s="891"/>
      <c r="AF132" s="891"/>
      <c r="AG132" s="891"/>
      <c r="AH132" s="891"/>
      <c r="AI132" s="891"/>
      <c r="AJ132" s="891"/>
      <c r="AK132" s="891"/>
      <c r="AL132" s="891"/>
      <c r="AM132" s="891"/>
      <c r="AN132" s="891"/>
      <c r="AO132" s="891"/>
      <c r="AP132" s="891"/>
      <c r="AQ132" s="891"/>
      <c r="AR132" s="891"/>
      <c r="AS132" s="891"/>
      <c r="AT132" s="891"/>
      <c r="AU132" s="891"/>
      <c r="AV132" s="891"/>
      <c r="AW132" s="891"/>
      <c r="AX132" s="891"/>
      <c r="AY132" s="891"/>
      <c r="AZ132" s="891"/>
      <c r="BA132" s="891"/>
      <c r="BB132" s="891"/>
      <c r="BC132" s="891"/>
      <c r="BD132" s="891"/>
      <c r="BE132" s="891"/>
      <c r="BF132" s="891"/>
      <c r="BG132" s="891"/>
      <c r="BH132" s="891"/>
      <c r="BI132" s="891"/>
      <c r="BJ132" s="891"/>
      <c r="BK132" s="891"/>
      <c r="BL132" s="891"/>
      <c r="BM132" s="891"/>
      <c r="BN132" s="891"/>
      <c r="BO132" s="891"/>
      <c r="BP132" s="891"/>
      <c r="BQ132" s="891"/>
      <c r="BR132" s="891"/>
      <c r="BS132" s="891"/>
      <c r="BT132" s="891"/>
      <c r="BU132" s="891"/>
      <c r="BV132" s="891"/>
      <c r="BW132" s="891"/>
      <c r="BX132" s="891"/>
      <c r="BY132" s="891"/>
      <c r="BZ132" s="891"/>
      <c r="CA132" s="891"/>
      <c r="CB132" s="891"/>
      <c r="CC132" s="891"/>
      <c r="CD132" s="891"/>
      <c r="CE132" s="891"/>
      <c r="CF132" s="891"/>
      <c r="CG132" s="891"/>
      <c r="CH132" s="891"/>
      <c r="CI132" s="891"/>
      <c r="CJ132" s="891"/>
      <c r="CK132" s="891"/>
      <c r="CL132" s="891"/>
      <c r="CM132" s="891"/>
      <c r="CN132" s="891"/>
      <c r="CO132" s="891"/>
      <c r="CP132" s="891"/>
      <c r="CQ132" s="891"/>
      <c r="CR132" s="891"/>
      <c r="CS132" s="891"/>
      <c r="CT132" s="891"/>
      <c r="CU132" s="891"/>
      <c r="CV132" s="891"/>
      <c r="CW132" s="891"/>
      <c r="CX132" s="891"/>
      <c r="CY132" s="891"/>
      <c r="CZ132" s="891"/>
      <c r="DA132" s="891"/>
      <c r="DB132" s="891"/>
      <c r="DC132" s="891"/>
      <c r="DD132" s="877"/>
    </row>
    <row r="133" spans="1:108" ht="18.75" customHeight="1" thickBot="1">
      <c r="C133" s="307" t="s">
        <v>138</v>
      </c>
      <c r="D133" s="135"/>
      <c r="E133" s="290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6"/>
      <c r="CC133" s="136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6"/>
      <c r="CO133" s="136"/>
      <c r="CP133" s="136"/>
      <c r="CQ133" s="136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6"/>
      <c r="DC133" s="136"/>
      <c r="DD133" s="137"/>
    </row>
    <row r="134" spans="1:108" ht="18.75" customHeight="1" thickBot="1">
      <c r="A134" s="74"/>
      <c r="C134" s="308" t="s">
        <v>252</v>
      </c>
      <c r="D134" s="309"/>
      <c r="E134" s="300"/>
      <c r="F134" s="297"/>
      <c r="G134" s="298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  <c r="Y134" s="299"/>
      <c r="Z134" s="299"/>
      <c r="AA134" s="299"/>
      <c r="AB134" s="299"/>
      <c r="AC134" s="299"/>
      <c r="AD134" s="299"/>
      <c r="AE134" s="299"/>
      <c r="AF134" s="299"/>
      <c r="AG134" s="299"/>
      <c r="AH134" s="299"/>
      <c r="AI134" s="299"/>
      <c r="AJ134" s="299"/>
      <c r="AK134" s="299"/>
      <c r="AL134" s="299"/>
      <c r="AM134" s="299"/>
      <c r="AN134" s="299"/>
      <c r="AO134" s="299"/>
      <c r="AP134" s="299"/>
      <c r="AQ134" s="299"/>
      <c r="AR134" s="299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  <c r="BD134" s="299"/>
      <c r="BE134" s="299"/>
      <c r="BF134" s="299"/>
      <c r="BG134" s="299"/>
      <c r="BH134" s="299"/>
      <c r="BI134" s="299"/>
      <c r="BJ134" s="299"/>
      <c r="BK134" s="299"/>
      <c r="BL134" s="299"/>
      <c r="BM134" s="299"/>
      <c r="BN134" s="299"/>
      <c r="BO134" s="299"/>
      <c r="BP134" s="299"/>
      <c r="BQ134" s="299"/>
      <c r="BR134" s="299"/>
      <c r="BS134" s="299"/>
      <c r="BT134" s="299"/>
      <c r="BU134" s="299"/>
      <c r="BV134" s="299"/>
      <c r="BW134" s="299"/>
      <c r="BX134" s="299"/>
      <c r="BY134" s="299"/>
      <c r="BZ134" s="299"/>
      <c r="CA134" s="299"/>
      <c r="CB134" s="299"/>
      <c r="CC134" s="299"/>
      <c r="CD134" s="299"/>
      <c r="CE134" s="299"/>
      <c r="CF134" s="299"/>
      <c r="CG134" s="299"/>
      <c r="CH134" s="299"/>
      <c r="CI134" s="299"/>
      <c r="CJ134" s="299"/>
      <c r="CK134" s="299"/>
      <c r="CL134" s="299"/>
      <c r="CM134" s="299"/>
      <c r="CN134" s="299"/>
      <c r="CO134" s="299"/>
      <c r="CP134" s="299"/>
      <c r="CQ134" s="299"/>
      <c r="CR134" s="299"/>
      <c r="CS134" s="299"/>
      <c r="CT134" s="299"/>
      <c r="CU134" s="299"/>
      <c r="CV134" s="299"/>
      <c r="CW134" s="299"/>
      <c r="CX134" s="299"/>
      <c r="CY134" s="299"/>
      <c r="CZ134" s="299"/>
      <c r="DA134" s="299"/>
      <c r="DB134" s="299"/>
      <c r="DC134" s="299"/>
      <c r="DD134" s="300"/>
    </row>
    <row r="135" spans="1:108" ht="18.75" customHeight="1">
      <c r="C135" s="301" t="s">
        <v>358</v>
      </c>
      <c r="D135" s="893"/>
      <c r="E135" s="880"/>
      <c r="F135" s="894"/>
      <c r="G135" s="894"/>
      <c r="H135" s="894"/>
      <c r="I135" s="894"/>
      <c r="J135" s="894"/>
      <c r="K135" s="894"/>
      <c r="L135" s="894"/>
      <c r="M135" s="894"/>
      <c r="N135" s="894"/>
      <c r="O135" s="894"/>
      <c r="P135" s="894"/>
      <c r="Q135" s="894"/>
      <c r="R135" s="894"/>
      <c r="S135" s="894"/>
      <c r="T135" s="894"/>
      <c r="U135" s="894"/>
      <c r="V135" s="894"/>
      <c r="W135" s="894"/>
      <c r="X135" s="894"/>
      <c r="Y135" s="894"/>
      <c r="Z135" s="894"/>
      <c r="AA135" s="894"/>
      <c r="AB135" s="894"/>
      <c r="AC135" s="894"/>
      <c r="AD135" s="894"/>
      <c r="AE135" s="894"/>
      <c r="AF135" s="894"/>
      <c r="AG135" s="894"/>
      <c r="AH135" s="894"/>
      <c r="AI135" s="894"/>
      <c r="AJ135" s="894"/>
      <c r="AK135" s="894"/>
      <c r="AL135" s="894"/>
      <c r="AM135" s="894"/>
      <c r="AN135" s="894"/>
      <c r="AO135" s="894"/>
      <c r="AP135" s="894"/>
      <c r="AQ135" s="894"/>
      <c r="AR135" s="894"/>
      <c r="AS135" s="894"/>
      <c r="AT135" s="894"/>
      <c r="AU135" s="894"/>
      <c r="AV135" s="894"/>
      <c r="AW135" s="894"/>
      <c r="AX135" s="894"/>
      <c r="AY135" s="894"/>
      <c r="AZ135" s="894"/>
      <c r="BA135" s="894"/>
      <c r="BB135" s="894"/>
      <c r="BC135" s="894"/>
      <c r="BD135" s="894"/>
      <c r="BE135" s="894"/>
      <c r="BF135" s="894"/>
      <c r="BG135" s="894"/>
      <c r="BH135" s="894"/>
      <c r="BI135" s="894"/>
      <c r="BJ135" s="894"/>
      <c r="BK135" s="894"/>
      <c r="BL135" s="894"/>
      <c r="BM135" s="894"/>
      <c r="BN135" s="894"/>
      <c r="BO135" s="894"/>
      <c r="BP135" s="894"/>
      <c r="BQ135" s="894"/>
      <c r="BR135" s="894"/>
      <c r="BS135" s="894"/>
      <c r="BT135" s="894"/>
      <c r="BU135" s="894"/>
      <c r="BV135" s="894"/>
      <c r="BW135" s="894"/>
      <c r="BX135" s="894"/>
      <c r="BY135" s="894"/>
      <c r="BZ135" s="894"/>
      <c r="CA135" s="894"/>
      <c r="CB135" s="894"/>
      <c r="CC135" s="894"/>
      <c r="CD135" s="894"/>
      <c r="CE135" s="894"/>
      <c r="CF135" s="894"/>
      <c r="CG135" s="894"/>
      <c r="CH135" s="894"/>
      <c r="CI135" s="894"/>
      <c r="CJ135" s="894"/>
      <c r="CK135" s="894"/>
      <c r="CL135" s="894"/>
      <c r="CM135" s="894"/>
      <c r="CN135" s="894"/>
      <c r="CO135" s="894"/>
      <c r="CP135" s="894"/>
      <c r="CQ135" s="894"/>
      <c r="CR135" s="894"/>
      <c r="CS135" s="894"/>
      <c r="CT135" s="894"/>
      <c r="CU135" s="894"/>
      <c r="CV135" s="894"/>
      <c r="CW135" s="894"/>
      <c r="CX135" s="894"/>
      <c r="CY135" s="894"/>
      <c r="CZ135" s="894"/>
      <c r="DA135" s="894"/>
      <c r="DB135" s="894"/>
      <c r="DC135" s="894"/>
      <c r="DD135" s="880"/>
    </row>
    <row r="136" spans="1:108" ht="18.75" customHeight="1">
      <c r="C136" s="301" t="s">
        <v>359</v>
      </c>
      <c r="D136" s="881"/>
      <c r="E136" s="882"/>
      <c r="F136" s="895"/>
      <c r="G136" s="895"/>
      <c r="H136" s="895"/>
      <c r="I136" s="895"/>
      <c r="J136" s="895"/>
      <c r="K136" s="895"/>
      <c r="L136" s="895"/>
      <c r="M136" s="895"/>
      <c r="N136" s="895"/>
      <c r="O136" s="895"/>
      <c r="P136" s="895"/>
      <c r="Q136" s="895"/>
      <c r="R136" s="895"/>
      <c r="S136" s="895"/>
      <c r="T136" s="895"/>
      <c r="U136" s="895"/>
      <c r="V136" s="895"/>
      <c r="W136" s="895"/>
      <c r="X136" s="895"/>
      <c r="Y136" s="895"/>
      <c r="Z136" s="895"/>
      <c r="AA136" s="895"/>
      <c r="AB136" s="895"/>
      <c r="AC136" s="895"/>
      <c r="AD136" s="895"/>
      <c r="AE136" s="895"/>
      <c r="AF136" s="895"/>
      <c r="AG136" s="895"/>
      <c r="AH136" s="895"/>
      <c r="AI136" s="895"/>
      <c r="AJ136" s="895"/>
      <c r="AK136" s="895"/>
      <c r="AL136" s="895"/>
      <c r="AM136" s="895"/>
      <c r="AN136" s="895"/>
      <c r="AO136" s="895"/>
      <c r="AP136" s="895"/>
      <c r="AQ136" s="895"/>
      <c r="AR136" s="895"/>
      <c r="AS136" s="895"/>
      <c r="AT136" s="895"/>
      <c r="AU136" s="895"/>
      <c r="AV136" s="895"/>
      <c r="AW136" s="895"/>
      <c r="AX136" s="895"/>
      <c r="AY136" s="895"/>
      <c r="AZ136" s="895"/>
      <c r="BA136" s="895"/>
      <c r="BB136" s="895"/>
      <c r="BC136" s="895"/>
      <c r="BD136" s="895"/>
      <c r="BE136" s="895"/>
      <c r="BF136" s="895"/>
      <c r="BG136" s="895"/>
      <c r="BH136" s="895"/>
      <c r="BI136" s="895"/>
      <c r="BJ136" s="895"/>
      <c r="BK136" s="895"/>
      <c r="BL136" s="895"/>
      <c r="BM136" s="895"/>
      <c r="BN136" s="895"/>
      <c r="BO136" s="895"/>
      <c r="BP136" s="895"/>
      <c r="BQ136" s="895"/>
      <c r="BR136" s="895"/>
      <c r="BS136" s="895"/>
      <c r="BT136" s="895"/>
      <c r="BU136" s="895"/>
      <c r="BV136" s="895"/>
      <c r="BW136" s="895"/>
      <c r="BX136" s="895"/>
      <c r="BY136" s="895"/>
      <c r="BZ136" s="895"/>
      <c r="CA136" s="895"/>
      <c r="CB136" s="895"/>
      <c r="CC136" s="895"/>
      <c r="CD136" s="895"/>
      <c r="CE136" s="895"/>
      <c r="CF136" s="895"/>
      <c r="CG136" s="895"/>
      <c r="CH136" s="895"/>
      <c r="CI136" s="895"/>
      <c r="CJ136" s="895"/>
      <c r="CK136" s="895"/>
      <c r="CL136" s="895"/>
      <c r="CM136" s="895"/>
      <c r="CN136" s="895"/>
      <c r="CO136" s="895"/>
      <c r="CP136" s="895"/>
      <c r="CQ136" s="895"/>
      <c r="CR136" s="895"/>
      <c r="CS136" s="895"/>
      <c r="CT136" s="895"/>
      <c r="CU136" s="895"/>
      <c r="CV136" s="895"/>
      <c r="CW136" s="895"/>
      <c r="CX136" s="895"/>
      <c r="CY136" s="895"/>
      <c r="CZ136" s="895"/>
      <c r="DA136" s="895"/>
      <c r="DB136" s="895"/>
      <c r="DC136" s="895"/>
      <c r="DD136" s="882"/>
    </row>
    <row r="137" spans="1:108" ht="18.75" customHeight="1">
      <c r="C137" s="301" t="s">
        <v>360</v>
      </c>
      <c r="D137" s="881"/>
      <c r="E137" s="873"/>
      <c r="F137" s="874"/>
      <c r="G137" s="874"/>
      <c r="H137" s="874"/>
      <c r="I137" s="874"/>
      <c r="J137" s="874"/>
      <c r="K137" s="874"/>
      <c r="L137" s="874"/>
      <c r="M137" s="874"/>
      <c r="N137" s="874"/>
      <c r="O137" s="874"/>
      <c r="P137" s="874"/>
      <c r="Q137" s="874"/>
      <c r="R137" s="874"/>
      <c r="S137" s="874"/>
      <c r="T137" s="874"/>
      <c r="U137" s="874"/>
      <c r="V137" s="874"/>
      <c r="W137" s="874"/>
      <c r="X137" s="874"/>
      <c r="Y137" s="874"/>
      <c r="Z137" s="874"/>
      <c r="AA137" s="874"/>
      <c r="AB137" s="874"/>
      <c r="AC137" s="874"/>
      <c r="AD137" s="874"/>
      <c r="AE137" s="874"/>
      <c r="AF137" s="874"/>
      <c r="AG137" s="874"/>
      <c r="AH137" s="874"/>
      <c r="AI137" s="874"/>
      <c r="AJ137" s="874"/>
      <c r="AK137" s="874"/>
      <c r="AL137" s="874"/>
      <c r="AM137" s="874"/>
      <c r="AN137" s="874"/>
      <c r="AO137" s="874"/>
      <c r="AP137" s="874"/>
      <c r="AQ137" s="874"/>
      <c r="AR137" s="874"/>
      <c r="AS137" s="874"/>
      <c r="AT137" s="874"/>
      <c r="AU137" s="874"/>
      <c r="AV137" s="874"/>
      <c r="AW137" s="874"/>
      <c r="AX137" s="874"/>
      <c r="AY137" s="874"/>
      <c r="AZ137" s="874"/>
      <c r="BA137" s="874"/>
      <c r="BB137" s="874"/>
      <c r="BC137" s="874"/>
      <c r="BD137" s="874"/>
      <c r="BE137" s="874"/>
      <c r="BF137" s="874"/>
      <c r="BG137" s="874"/>
      <c r="BH137" s="874"/>
      <c r="BI137" s="874"/>
      <c r="BJ137" s="874"/>
      <c r="BK137" s="874"/>
      <c r="BL137" s="874"/>
      <c r="BM137" s="874"/>
      <c r="BN137" s="874"/>
      <c r="BO137" s="874"/>
      <c r="BP137" s="874"/>
      <c r="BQ137" s="874"/>
      <c r="BR137" s="874"/>
      <c r="BS137" s="874"/>
      <c r="BT137" s="874"/>
      <c r="BU137" s="874"/>
      <c r="BV137" s="874"/>
      <c r="BW137" s="874"/>
      <c r="BX137" s="874"/>
      <c r="BY137" s="874"/>
      <c r="BZ137" s="874"/>
      <c r="CA137" s="874"/>
      <c r="CB137" s="874"/>
      <c r="CC137" s="874"/>
      <c r="CD137" s="874"/>
      <c r="CE137" s="874"/>
      <c r="CF137" s="874"/>
      <c r="CG137" s="874"/>
      <c r="CH137" s="874"/>
      <c r="CI137" s="874"/>
      <c r="CJ137" s="874"/>
      <c r="CK137" s="874"/>
      <c r="CL137" s="874"/>
      <c r="CM137" s="874"/>
      <c r="CN137" s="874"/>
      <c r="CO137" s="874"/>
      <c r="CP137" s="874"/>
      <c r="CQ137" s="874"/>
      <c r="CR137" s="874"/>
      <c r="CS137" s="874"/>
      <c r="CT137" s="874"/>
      <c r="CU137" s="874"/>
      <c r="CV137" s="874"/>
      <c r="CW137" s="874"/>
      <c r="CX137" s="874"/>
      <c r="CY137" s="874"/>
      <c r="CZ137" s="874"/>
      <c r="DA137" s="874"/>
      <c r="DB137" s="874"/>
      <c r="DC137" s="874"/>
      <c r="DD137" s="873"/>
    </row>
    <row r="138" spans="1:108" ht="18.75" customHeight="1">
      <c r="C138" s="301" t="s">
        <v>361</v>
      </c>
      <c r="D138" s="881"/>
      <c r="E138" s="873"/>
      <c r="F138" s="874"/>
      <c r="G138" s="874"/>
      <c r="H138" s="874"/>
      <c r="I138" s="874"/>
      <c r="J138" s="874"/>
      <c r="K138" s="874"/>
      <c r="L138" s="874"/>
      <c r="M138" s="874"/>
      <c r="N138" s="874"/>
      <c r="O138" s="874"/>
      <c r="P138" s="874"/>
      <c r="Q138" s="874"/>
      <c r="R138" s="874"/>
      <c r="S138" s="874"/>
      <c r="T138" s="874"/>
      <c r="U138" s="874"/>
      <c r="V138" s="874"/>
      <c r="W138" s="874"/>
      <c r="X138" s="874"/>
      <c r="Y138" s="874"/>
      <c r="Z138" s="874"/>
      <c r="AA138" s="874"/>
      <c r="AB138" s="874"/>
      <c r="AC138" s="874"/>
      <c r="AD138" s="874"/>
      <c r="AE138" s="874"/>
      <c r="AF138" s="874"/>
      <c r="AG138" s="874"/>
      <c r="AH138" s="874"/>
      <c r="AI138" s="874"/>
      <c r="AJ138" s="874"/>
      <c r="AK138" s="874"/>
      <c r="AL138" s="874"/>
      <c r="AM138" s="874"/>
      <c r="AN138" s="874"/>
      <c r="AO138" s="874"/>
      <c r="AP138" s="874"/>
      <c r="AQ138" s="874"/>
      <c r="AR138" s="874"/>
      <c r="AS138" s="874"/>
      <c r="AT138" s="874"/>
      <c r="AU138" s="874"/>
      <c r="AV138" s="874"/>
      <c r="AW138" s="874"/>
      <c r="AX138" s="874"/>
      <c r="AY138" s="874"/>
      <c r="AZ138" s="874"/>
      <c r="BA138" s="874"/>
      <c r="BB138" s="874"/>
      <c r="BC138" s="874"/>
      <c r="BD138" s="874"/>
      <c r="BE138" s="874"/>
      <c r="BF138" s="874"/>
      <c r="BG138" s="874"/>
      <c r="BH138" s="874"/>
      <c r="BI138" s="874"/>
      <c r="BJ138" s="874"/>
      <c r="BK138" s="874"/>
      <c r="BL138" s="874"/>
      <c r="BM138" s="874"/>
      <c r="BN138" s="874"/>
      <c r="BO138" s="874"/>
      <c r="BP138" s="874"/>
      <c r="BQ138" s="874"/>
      <c r="BR138" s="874"/>
      <c r="BS138" s="874"/>
      <c r="BT138" s="874"/>
      <c r="BU138" s="874"/>
      <c r="BV138" s="874"/>
      <c r="BW138" s="874"/>
      <c r="BX138" s="874"/>
      <c r="BY138" s="874"/>
      <c r="BZ138" s="874"/>
      <c r="CA138" s="874"/>
      <c r="CB138" s="874"/>
      <c r="CC138" s="874"/>
      <c r="CD138" s="874"/>
      <c r="CE138" s="874"/>
      <c r="CF138" s="874"/>
      <c r="CG138" s="874"/>
      <c r="CH138" s="874"/>
      <c r="CI138" s="874"/>
      <c r="CJ138" s="874"/>
      <c r="CK138" s="874"/>
      <c r="CL138" s="874"/>
      <c r="CM138" s="874"/>
      <c r="CN138" s="874"/>
      <c r="CO138" s="874"/>
      <c r="CP138" s="874"/>
      <c r="CQ138" s="874"/>
      <c r="CR138" s="874"/>
      <c r="CS138" s="874"/>
      <c r="CT138" s="874"/>
      <c r="CU138" s="874"/>
      <c r="CV138" s="874"/>
      <c r="CW138" s="874"/>
      <c r="CX138" s="874"/>
      <c r="CY138" s="874"/>
      <c r="CZ138" s="874"/>
      <c r="DA138" s="874"/>
      <c r="DB138" s="874"/>
      <c r="DC138" s="874"/>
      <c r="DD138" s="873"/>
    </row>
    <row r="139" spans="1:108" ht="18.75" customHeight="1">
      <c r="C139" s="301" t="s">
        <v>362</v>
      </c>
      <c r="D139" s="881"/>
      <c r="E139" s="873"/>
      <c r="F139" s="874"/>
      <c r="G139" s="874"/>
      <c r="H139" s="874"/>
      <c r="I139" s="874"/>
      <c r="J139" s="874"/>
      <c r="K139" s="874"/>
      <c r="L139" s="874"/>
      <c r="M139" s="874"/>
      <c r="N139" s="874"/>
      <c r="O139" s="874"/>
      <c r="P139" s="874"/>
      <c r="Q139" s="874"/>
      <c r="R139" s="874"/>
      <c r="S139" s="874"/>
      <c r="T139" s="874"/>
      <c r="U139" s="874"/>
      <c r="V139" s="874"/>
      <c r="W139" s="874"/>
      <c r="X139" s="874"/>
      <c r="Y139" s="874"/>
      <c r="Z139" s="874"/>
      <c r="AA139" s="874"/>
      <c r="AB139" s="874"/>
      <c r="AC139" s="874"/>
      <c r="AD139" s="874"/>
      <c r="AE139" s="874"/>
      <c r="AF139" s="874"/>
      <c r="AG139" s="874"/>
      <c r="AH139" s="874"/>
      <c r="AI139" s="874"/>
      <c r="AJ139" s="874"/>
      <c r="AK139" s="874"/>
      <c r="AL139" s="874"/>
      <c r="AM139" s="874"/>
      <c r="AN139" s="874"/>
      <c r="AO139" s="874"/>
      <c r="AP139" s="874"/>
      <c r="AQ139" s="874"/>
      <c r="AR139" s="874"/>
      <c r="AS139" s="874"/>
      <c r="AT139" s="874"/>
      <c r="AU139" s="874"/>
      <c r="AV139" s="874"/>
      <c r="AW139" s="874"/>
      <c r="AX139" s="874"/>
      <c r="AY139" s="874"/>
      <c r="AZ139" s="874"/>
      <c r="BA139" s="874"/>
      <c r="BB139" s="874"/>
      <c r="BC139" s="874"/>
      <c r="BD139" s="874"/>
      <c r="BE139" s="874"/>
      <c r="BF139" s="874"/>
      <c r="BG139" s="874"/>
      <c r="BH139" s="874"/>
      <c r="BI139" s="874"/>
      <c r="BJ139" s="874"/>
      <c r="BK139" s="874"/>
      <c r="BL139" s="874"/>
      <c r="BM139" s="874"/>
      <c r="BN139" s="874"/>
      <c r="BO139" s="874"/>
      <c r="BP139" s="874"/>
      <c r="BQ139" s="874"/>
      <c r="BR139" s="874"/>
      <c r="BS139" s="874"/>
      <c r="BT139" s="874"/>
      <c r="BU139" s="874"/>
      <c r="BV139" s="874"/>
      <c r="BW139" s="874"/>
      <c r="BX139" s="874"/>
      <c r="BY139" s="874"/>
      <c r="BZ139" s="874"/>
      <c r="CA139" s="874"/>
      <c r="CB139" s="874"/>
      <c r="CC139" s="874"/>
      <c r="CD139" s="874"/>
      <c r="CE139" s="874"/>
      <c r="CF139" s="874"/>
      <c r="CG139" s="874"/>
      <c r="CH139" s="874"/>
      <c r="CI139" s="874"/>
      <c r="CJ139" s="874"/>
      <c r="CK139" s="874"/>
      <c r="CL139" s="874"/>
      <c r="CM139" s="874"/>
      <c r="CN139" s="874"/>
      <c r="CO139" s="874"/>
      <c r="CP139" s="874"/>
      <c r="CQ139" s="874"/>
      <c r="CR139" s="874"/>
      <c r="CS139" s="874"/>
      <c r="CT139" s="874"/>
      <c r="CU139" s="874"/>
      <c r="CV139" s="874"/>
      <c r="CW139" s="874"/>
      <c r="CX139" s="874"/>
      <c r="CY139" s="874"/>
      <c r="CZ139" s="874"/>
      <c r="DA139" s="874"/>
      <c r="DB139" s="874"/>
      <c r="DC139" s="874"/>
      <c r="DD139" s="873"/>
    </row>
    <row r="140" spans="1:108" ht="18.75" customHeight="1">
      <c r="C140" s="301" t="s">
        <v>363</v>
      </c>
      <c r="D140" s="881"/>
      <c r="E140" s="873"/>
      <c r="F140" s="874"/>
      <c r="G140" s="874"/>
      <c r="H140" s="874"/>
      <c r="I140" s="874"/>
      <c r="J140" s="874"/>
      <c r="K140" s="874"/>
      <c r="L140" s="874"/>
      <c r="M140" s="874"/>
      <c r="N140" s="874"/>
      <c r="O140" s="874"/>
      <c r="P140" s="874"/>
      <c r="Q140" s="874"/>
      <c r="R140" s="874"/>
      <c r="S140" s="874"/>
      <c r="T140" s="874"/>
      <c r="U140" s="874"/>
      <c r="V140" s="874"/>
      <c r="W140" s="874"/>
      <c r="X140" s="874"/>
      <c r="Y140" s="874"/>
      <c r="Z140" s="874"/>
      <c r="AA140" s="874"/>
      <c r="AB140" s="874"/>
      <c r="AC140" s="874"/>
      <c r="AD140" s="874"/>
      <c r="AE140" s="874"/>
      <c r="AF140" s="874"/>
      <c r="AG140" s="874"/>
      <c r="AH140" s="874"/>
      <c r="AI140" s="874"/>
      <c r="AJ140" s="874"/>
      <c r="AK140" s="874"/>
      <c r="AL140" s="874"/>
      <c r="AM140" s="874"/>
      <c r="AN140" s="874"/>
      <c r="AO140" s="874"/>
      <c r="AP140" s="874"/>
      <c r="AQ140" s="874"/>
      <c r="AR140" s="874"/>
      <c r="AS140" s="874"/>
      <c r="AT140" s="874"/>
      <c r="AU140" s="874"/>
      <c r="AV140" s="874"/>
      <c r="AW140" s="874"/>
      <c r="AX140" s="874"/>
      <c r="AY140" s="874"/>
      <c r="AZ140" s="874"/>
      <c r="BA140" s="874"/>
      <c r="BB140" s="874"/>
      <c r="BC140" s="874"/>
      <c r="BD140" s="874"/>
      <c r="BE140" s="874"/>
      <c r="BF140" s="874"/>
      <c r="BG140" s="874"/>
      <c r="BH140" s="874"/>
      <c r="BI140" s="874"/>
      <c r="BJ140" s="874"/>
      <c r="BK140" s="874"/>
      <c r="BL140" s="874"/>
      <c r="BM140" s="874"/>
      <c r="BN140" s="874"/>
      <c r="BO140" s="874"/>
      <c r="BP140" s="874"/>
      <c r="BQ140" s="874"/>
      <c r="BR140" s="874"/>
      <c r="BS140" s="874"/>
      <c r="BT140" s="874"/>
      <c r="BU140" s="874"/>
      <c r="BV140" s="874"/>
      <c r="BW140" s="874"/>
      <c r="BX140" s="874"/>
      <c r="BY140" s="874"/>
      <c r="BZ140" s="874"/>
      <c r="CA140" s="874"/>
      <c r="CB140" s="874"/>
      <c r="CC140" s="874"/>
      <c r="CD140" s="874"/>
      <c r="CE140" s="874"/>
      <c r="CF140" s="874"/>
      <c r="CG140" s="874"/>
      <c r="CH140" s="874"/>
      <c r="CI140" s="874"/>
      <c r="CJ140" s="874"/>
      <c r="CK140" s="874"/>
      <c r="CL140" s="874"/>
      <c r="CM140" s="874"/>
      <c r="CN140" s="874"/>
      <c r="CO140" s="874"/>
      <c r="CP140" s="874"/>
      <c r="CQ140" s="874"/>
      <c r="CR140" s="874"/>
      <c r="CS140" s="874"/>
      <c r="CT140" s="874"/>
      <c r="CU140" s="874"/>
      <c r="CV140" s="874"/>
      <c r="CW140" s="874"/>
      <c r="CX140" s="874"/>
      <c r="CY140" s="874"/>
      <c r="CZ140" s="874"/>
      <c r="DA140" s="874"/>
      <c r="DB140" s="874"/>
      <c r="DC140" s="874"/>
      <c r="DD140" s="873"/>
    </row>
    <row r="141" spans="1:108" ht="18.75" customHeight="1">
      <c r="C141" s="301" t="s">
        <v>364</v>
      </c>
      <c r="D141" s="881"/>
      <c r="E141" s="873"/>
      <c r="F141" s="874"/>
      <c r="G141" s="874"/>
      <c r="H141" s="874"/>
      <c r="I141" s="874"/>
      <c r="J141" s="874"/>
      <c r="K141" s="874"/>
      <c r="L141" s="874"/>
      <c r="M141" s="874"/>
      <c r="N141" s="874"/>
      <c r="O141" s="874"/>
      <c r="P141" s="874"/>
      <c r="Q141" s="874"/>
      <c r="R141" s="874"/>
      <c r="S141" s="874"/>
      <c r="T141" s="874"/>
      <c r="U141" s="874"/>
      <c r="V141" s="874"/>
      <c r="W141" s="874"/>
      <c r="X141" s="874"/>
      <c r="Y141" s="874"/>
      <c r="Z141" s="874"/>
      <c r="AA141" s="874"/>
      <c r="AB141" s="874"/>
      <c r="AC141" s="874"/>
      <c r="AD141" s="874"/>
      <c r="AE141" s="874"/>
      <c r="AF141" s="874"/>
      <c r="AG141" s="874"/>
      <c r="AH141" s="874"/>
      <c r="AI141" s="874"/>
      <c r="AJ141" s="874"/>
      <c r="AK141" s="874"/>
      <c r="AL141" s="874"/>
      <c r="AM141" s="874"/>
      <c r="AN141" s="874"/>
      <c r="AO141" s="874"/>
      <c r="AP141" s="874"/>
      <c r="AQ141" s="874"/>
      <c r="AR141" s="874"/>
      <c r="AS141" s="874"/>
      <c r="AT141" s="874"/>
      <c r="AU141" s="874"/>
      <c r="AV141" s="874"/>
      <c r="AW141" s="874"/>
      <c r="AX141" s="874"/>
      <c r="AY141" s="874"/>
      <c r="AZ141" s="874"/>
      <c r="BA141" s="874"/>
      <c r="BB141" s="874"/>
      <c r="BC141" s="874"/>
      <c r="BD141" s="874"/>
      <c r="BE141" s="874"/>
      <c r="BF141" s="874"/>
      <c r="BG141" s="874"/>
      <c r="BH141" s="874"/>
      <c r="BI141" s="874"/>
      <c r="BJ141" s="874"/>
      <c r="BK141" s="874"/>
      <c r="BL141" s="874"/>
      <c r="BM141" s="874"/>
      <c r="BN141" s="874"/>
      <c r="BO141" s="874"/>
      <c r="BP141" s="874"/>
      <c r="BQ141" s="874"/>
      <c r="BR141" s="874"/>
      <c r="BS141" s="874"/>
      <c r="BT141" s="874"/>
      <c r="BU141" s="874"/>
      <c r="BV141" s="874"/>
      <c r="BW141" s="874"/>
      <c r="BX141" s="874"/>
      <c r="BY141" s="874"/>
      <c r="BZ141" s="874"/>
      <c r="CA141" s="874"/>
      <c r="CB141" s="874"/>
      <c r="CC141" s="874"/>
      <c r="CD141" s="874"/>
      <c r="CE141" s="874"/>
      <c r="CF141" s="874"/>
      <c r="CG141" s="874"/>
      <c r="CH141" s="874"/>
      <c r="CI141" s="874"/>
      <c r="CJ141" s="874"/>
      <c r="CK141" s="874"/>
      <c r="CL141" s="874"/>
      <c r="CM141" s="874"/>
      <c r="CN141" s="874"/>
      <c r="CO141" s="874"/>
      <c r="CP141" s="874"/>
      <c r="CQ141" s="874"/>
      <c r="CR141" s="874"/>
      <c r="CS141" s="874"/>
      <c r="CT141" s="874"/>
      <c r="CU141" s="874"/>
      <c r="CV141" s="874"/>
      <c r="CW141" s="874"/>
      <c r="CX141" s="874"/>
      <c r="CY141" s="874"/>
      <c r="CZ141" s="874"/>
      <c r="DA141" s="874"/>
      <c r="DB141" s="874"/>
      <c r="DC141" s="874"/>
      <c r="DD141" s="873"/>
    </row>
    <row r="142" spans="1:108" ht="18.75" customHeight="1">
      <c r="C142" s="301" t="s">
        <v>365</v>
      </c>
      <c r="D142" s="881"/>
      <c r="E142" s="873"/>
      <c r="F142" s="874"/>
      <c r="G142" s="874"/>
      <c r="H142" s="874"/>
      <c r="I142" s="874"/>
      <c r="J142" s="874"/>
      <c r="K142" s="874"/>
      <c r="L142" s="874"/>
      <c r="M142" s="874"/>
      <c r="N142" s="874"/>
      <c r="O142" s="874"/>
      <c r="P142" s="874"/>
      <c r="Q142" s="874"/>
      <c r="R142" s="874"/>
      <c r="S142" s="874"/>
      <c r="T142" s="874"/>
      <c r="U142" s="874"/>
      <c r="V142" s="874"/>
      <c r="W142" s="874"/>
      <c r="X142" s="874"/>
      <c r="Y142" s="874"/>
      <c r="Z142" s="874"/>
      <c r="AA142" s="874"/>
      <c r="AB142" s="874"/>
      <c r="AC142" s="874"/>
      <c r="AD142" s="874"/>
      <c r="AE142" s="874"/>
      <c r="AF142" s="874"/>
      <c r="AG142" s="874"/>
      <c r="AH142" s="874"/>
      <c r="AI142" s="874"/>
      <c r="AJ142" s="874"/>
      <c r="AK142" s="874"/>
      <c r="AL142" s="874"/>
      <c r="AM142" s="874"/>
      <c r="AN142" s="874"/>
      <c r="AO142" s="874"/>
      <c r="AP142" s="874"/>
      <c r="AQ142" s="874"/>
      <c r="AR142" s="874"/>
      <c r="AS142" s="874"/>
      <c r="AT142" s="874"/>
      <c r="AU142" s="874"/>
      <c r="AV142" s="874"/>
      <c r="AW142" s="874"/>
      <c r="AX142" s="874"/>
      <c r="AY142" s="874"/>
      <c r="AZ142" s="874"/>
      <c r="BA142" s="874"/>
      <c r="BB142" s="874"/>
      <c r="BC142" s="874"/>
      <c r="BD142" s="874"/>
      <c r="BE142" s="874"/>
      <c r="BF142" s="874"/>
      <c r="BG142" s="874"/>
      <c r="BH142" s="874"/>
      <c r="BI142" s="874"/>
      <c r="BJ142" s="874"/>
      <c r="BK142" s="874"/>
      <c r="BL142" s="874"/>
      <c r="BM142" s="874"/>
      <c r="BN142" s="874"/>
      <c r="BO142" s="874"/>
      <c r="BP142" s="874"/>
      <c r="BQ142" s="874"/>
      <c r="BR142" s="874"/>
      <c r="BS142" s="874"/>
      <c r="BT142" s="874"/>
      <c r="BU142" s="874"/>
      <c r="BV142" s="874"/>
      <c r="BW142" s="874"/>
      <c r="BX142" s="874"/>
      <c r="BY142" s="874"/>
      <c r="BZ142" s="874"/>
      <c r="CA142" s="874"/>
      <c r="CB142" s="874"/>
      <c r="CC142" s="874"/>
      <c r="CD142" s="874"/>
      <c r="CE142" s="874"/>
      <c r="CF142" s="874"/>
      <c r="CG142" s="874"/>
      <c r="CH142" s="874"/>
      <c r="CI142" s="874"/>
      <c r="CJ142" s="874"/>
      <c r="CK142" s="874"/>
      <c r="CL142" s="874"/>
      <c r="CM142" s="874"/>
      <c r="CN142" s="874"/>
      <c r="CO142" s="874"/>
      <c r="CP142" s="874"/>
      <c r="CQ142" s="874"/>
      <c r="CR142" s="874"/>
      <c r="CS142" s="874"/>
      <c r="CT142" s="874"/>
      <c r="CU142" s="874"/>
      <c r="CV142" s="874"/>
      <c r="CW142" s="874"/>
      <c r="CX142" s="874"/>
      <c r="CY142" s="874"/>
      <c r="CZ142" s="874"/>
      <c r="DA142" s="874"/>
      <c r="DB142" s="874"/>
      <c r="DC142" s="874"/>
      <c r="DD142" s="873"/>
    </row>
    <row r="143" spans="1:108" ht="18.75" customHeight="1">
      <c r="C143" s="301" t="s">
        <v>366</v>
      </c>
      <c r="D143" s="881"/>
      <c r="E143" s="873"/>
      <c r="F143" s="874"/>
      <c r="G143" s="874"/>
      <c r="H143" s="874"/>
      <c r="I143" s="874"/>
      <c r="J143" s="874"/>
      <c r="K143" s="874"/>
      <c r="L143" s="874"/>
      <c r="M143" s="874"/>
      <c r="N143" s="874"/>
      <c r="O143" s="874"/>
      <c r="P143" s="874"/>
      <c r="Q143" s="874"/>
      <c r="R143" s="874"/>
      <c r="S143" s="874"/>
      <c r="T143" s="874"/>
      <c r="U143" s="874"/>
      <c r="V143" s="874"/>
      <c r="W143" s="874"/>
      <c r="X143" s="874"/>
      <c r="Y143" s="874"/>
      <c r="Z143" s="874"/>
      <c r="AA143" s="874"/>
      <c r="AB143" s="874"/>
      <c r="AC143" s="874"/>
      <c r="AD143" s="874"/>
      <c r="AE143" s="874"/>
      <c r="AF143" s="874"/>
      <c r="AG143" s="874"/>
      <c r="AH143" s="874"/>
      <c r="AI143" s="874"/>
      <c r="AJ143" s="874"/>
      <c r="AK143" s="874"/>
      <c r="AL143" s="874"/>
      <c r="AM143" s="874"/>
      <c r="AN143" s="874"/>
      <c r="AO143" s="874"/>
      <c r="AP143" s="874"/>
      <c r="AQ143" s="874"/>
      <c r="AR143" s="874"/>
      <c r="AS143" s="874"/>
      <c r="AT143" s="874"/>
      <c r="AU143" s="874"/>
      <c r="AV143" s="874"/>
      <c r="AW143" s="874"/>
      <c r="AX143" s="874"/>
      <c r="AY143" s="874"/>
      <c r="AZ143" s="874"/>
      <c r="BA143" s="874"/>
      <c r="BB143" s="874"/>
      <c r="BC143" s="874"/>
      <c r="BD143" s="874"/>
      <c r="BE143" s="874"/>
      <c r="BF143" s="874"/>
      <c r="BG143" s="874"/>
      <c r="BH143" s="874"/>
      <c r="BI143" s="874"/>
      <c r="BJ143" s="874"/>
      <c r="BK143" s="874"/>
      <c r="BL143" s="874"/>
      <c r="BM143" s="874"/>
      <c r="BN143" s="874"/>
      <c r="BO143" s="874"/>
      <c r="BP143" s="874"/>
      <c r="BQ143" s="874"/>
      <c r="BR143" s="874"/>
      <c r="BS143" s="874"/>
      <c r="BT143" s="874"/>
      <c r="BU143" s="874"/>
      <c r="BV143" s="874"/>
      <c r="BW143" s="874"/>
      <c r="BX143" s="874"/>
      <c r="BY143" s="874"/>
      <c r="BZ143" s="874"/>
      <c r="CA143" s="874"/>
      <c r="CB143" s="874"/>
      <c r="CC143" s="874"/>
      <c r="CD143" s="874"/>
      <c r="CE143" s="874"/>
      <c r="CF143" s="874"/>
      <c r="CG143" s="874"/>
      <c r="CH143" s="874"/>
      <c r="CI143" s="874"/>
      <c r="CJ143" s="874"/>
      <c r="CK143" s="874"/>
      <c r="CL143" s="874"/>
      <c r="CM143" s="874"/>
      <c r="CN143" s="874"/>
      <c r="CO143" s="874"/>
      <c r="CP143" s="874"/>
      <c r="CQ143" s="874"/>
      <c r="CR143" s="874"/>
      <c r="CS143" s="874"/>
      <c r="CT143" s="874"/>
      <c r="CU143" s="874"/>
      <c r="CV143" s="874"/>
      <c r="CW143" s="874"/>
      <c r="CX143" s="874"/>
      <c r="CY143" s="874"/>
      <c r="CZ143" s="874"/>
      <c r="DA143" s="874"/>
      <c r="DB143" s="874"/>
      <c r="DC143" s="874"/>
      <c r="DD143" s="873"/>
    </row>
    <row r="144" spans="1:108" ht="18.75" customHeight="1">
      <c r="C144" s="301" t="s">
        <v>367</v>
      </c>
      <c r="D144" s="881"/>
      <c r="E144" s="873"/>
      <c r="F144" s="874"/>
      <c r="G144" s="874"/>
      <c r="H144" s="874"/>
      <c r="I144" s="874"/>
      <c r="J144" s="874"/>
      <c r="K144" s="874"/>
      <c r="L144" s="874"/>
      <c r="M144" s="874"/>
      <c r="N144" s="874"/>
      <c r="O144" s="874"/>
      <c r="P144" s="874"/>
      <c r="Q144" s="874"/>
      <c r="R144" s="874"/>
      <c r="S144" s="874"/>
      <c r="T144" s="874"/>
      <c r="U144" s="874"/>
      <c r="V144" s="874"/>
      <c r="W144" s="874"/>
      <c r="X144" s="874"/>
      <c r="Y144" s="874"/>
      <c r="Z144" s="874"/>
      <c r="AA144" s="874"/>
      <c r="AB144" s="874"/>
      <c r="AC144" s="874"/>
      <c r="AD144" s="874"/>
      <c r="AE144" s="874"/>
      <c r="AF144" s="874"/>
      <c r="AG144" s="874"/>
      <c r="AH144" s="874"/>
      <c r="AI144" s="874"/>
      <c r="AJ144" s="874"/>
      <c r="AK144" s="874"/>
      <c r="AL144" s="874"/>
      <c r="AM144" s="874"/>
      <c r="AN144" s="874"/>
      <c r="AO144" s="874"/>
      <c r="AP144" s="874"/>
      <c r="AQ144" s="874"/>
      <c r="AR144" s="874"/>
      <c r="AS144" s="874"/>
      <c r="AT144" s="874"/>
      <c r="AU144" s="874"/>
      <c r="AV144" s="874"/>
      <c r="AW144" s="874"/>
      <c r="AX144" s="874"/>
      <c r="AY144" s="874"/>
      <c r="AZ144" s="874"/>
      <c r="BA144" s="874"/>
      <c r="BB144" s="874"/>
      <c r="BC144" s="874"/>
      <c r="BD144" s="874"/>
      <c r="BE144" s="874"/>
      <c r="BF144" s="874"/>
      <c r="BG144" s="874"/>
      <c r="BH144" s="874"/>
      <c r="BI144" s="874"/>
      <c r="BJ144" s="874"/>
      <c r="BK144" s="874"/>
      <c r="BL144" s="874"/>
      <c r="BM144" s="874"/>
      <c r="BN144" s="874"/>
      <c r="BO144" s="874"/>
      <c r="BP144" s="874"/>
      <c r="BQ144" s="874"/>
      <c r="BR144" s="874"/>
      <c r="BS144" s="874"/>
      <c r="BT144" s="874"/>
      <c r="BU144" s="874"/>
      <c r="BV144" s="874"/>
      <c r="BW144" s="874"/>
      <c r="BX144" s="874"/>
      <c r="BY144" s="874"/>
      <c r="BZ144" s="874"/>
      <c r="CA144" s="874"/>
      <c r="CB144" s="874"/>
      <c r="CC144" s="874"/>
      <c r="CD144" s="874"/>
      <c r="CE144" s="874"/>
      <c r="CF144" s="874"/>
      <c r="CG144" s="874"/>
      <c r="CH144" s="874"/>
      <c r="CI144" s="874"/>
      <c r="CJ144" s="874"/>
      <c r="CK144" s="874"/>
      <c r="CL144" s="874"/>
      <c r="CM144" s="874"/>
      <c r="CN144" s="874"/>
      <c r="CO144" s="874"/>
      <c r="CP144" s="874"/>
      <c r="CQ144" s="874"/>
      <c r="CR144" s="874"/>
      <c r="CS144" s="874"/>
      <c r="CT144" s="874"/>
      <c r="CU144" s="874"/>
      <c r="CV144" s="874"/>
      <c r="CW144" s="874"/>
      <c r="CX144" s="874"/>
      <c r="CY144" s="874"/>
      <c r="CZ144" s="874"/>
      <c r="DA144" s="874"/>
      <c r="DB144" s="874"/>
      <c r="DC144" s="874"/>
      <c r="DD144" s="873"/>
    </row>
    <row r="145" spans="3:108" ht="18.75" customHeight="1">
      <c r="C145" s="301" t="s">
        <v>368</v>
      </c>
      <c r="D145" s="881"/>
      <c r="E145" s="873"/>
      <c r="F145" s="874"/>
      <c r="G145" s="874"/>
      <c r="H145" s="874"/>
      <c r="I145" s="874"/>
      <c r="J145" s="874"/>
      <c r="K145" s="874"/>
      <c r="L145" s="874"/>
      <c r="M145" s="874"/>
      <c r="N145" s="874"/>
      <c r="O145" s="874"/>
      <c r="P145" s="874"/>
      <c r="Q145" s="874"/>
      <c r="R145" s="874"/>
      <c r="S145" s="874"/>
      <c r="T145" s="874"/>
      <c r="U145" s="874"/>
      <c r="V145" s="874"/>
      <c r="W145" s="874"/>
      <c r="X145" s="874"/>
      <c r="Y145" s="874"/>
      <c r="Z145" s="874"/>
      <c r="AA145" s="874"/>
      <c r="AB145" s="874"/>
      <c r="AC145" s="874"/>
      <c r="AD145" s="874"/>
      <c r="AE145" s="874"/>
      <c r="AF145" s="874"/>
      <c r="AG145" s="874"/>
      <c r="AH145" s="874"/>
      <c r="AI145" s="874"/>
      <c r="AJ145" s="874"/>
      <c r="AK145" s="874"/>
      <c r="AL145" s="874"/>
      <c r="AM145" s="874"/>
      <c r="AN145" s="874"/>
      <c r="AO145" s="874"/>
      <c r="AP145" s="874"/>
      <c r="AQ145" s="874"/>
      <c r="AR145" s="874"/>
      <c r="AS145" s="874"/>
      <c r="AT145" s="874"/>
      <c r="AU145" s="874"/>
      <c r="AV145" s="874"/>
      <c r="AW145" s="874"/>
      <c r="AX145" s="874"/>
      <c r="AY145" s="874"/>
      <c r="AZ145" s="874"/>
      <c r="BA145" s="874"/>
      <c r="BB145" s="874"/>
      <c r="BC145" s="874"/>
      <c r="BD145" s="874"/>
      <c r="BE145" s="874"/>
      <c r="BF145" s="874"/>
      <c r="BG145" s="874"/>
      <c r="BH145" s="874"/>
      <c r="BI145" s="874"/>
      <c r="BJ145" s="874"/>
      <c r="BK145" s="874"/>
      <c r="BL145" s="874"/>
      <c r="BM145" s="874"/>
      <c r="BN145" s="874"/>
      <c r="BO145" s="874"/>
      <c r="BP145" s="874"/>
      <c r="BQ145" s="874"/>
      <c r="BR145" s="874"/>
      <c r="BS145" s="874"/>
      <c r="BT145" s="874"/>
      <c r="BU145" s="874"/>
      <c r="BV145" s="874"/>
      <c r="BW145" s="874"/>
      <c r="BX145" s="874"/>
      <c r="BY145" s="874"/>
      <c r="BZ145" s="874"/>
      <c r="CA145" s="874"/>
      <c r="CB145" s="874"/>
      <c r="CC145" s="874"/>
      <c r="CD145" s="874"/>
      <c r="CE145" s="874"/>
      <c r="CF145" s="874"/>
      <c r="CG145" s="874"/>
      <c r="CH145" s="874"/>
      <c r="CI145" s="874"/>
      <c r="CJ145" s="874"/>
      <c r="CK145" s="874"/>
      <c r="CL145" s="874"/>
      <c r="CM145" s="874"/>
      <c r="CN145" s="874"/>
      <c r="CO145" s="874"/>
      <c r="CP145" s="874"/>
      <c r="CQ145" s="874"/>
      <c r="CR145" s="874"/>
      <c r="CS145" s="874"/>
      <c r="CT145" s="874"/>
      <c r="CU145" s="874"/>
      <c r="CV145" s="874"/>
      <c r="CW145" s="874"/>
      <c r="CX145" s="874"/>
      <c r="CY145" s="874"/>
      <c r="CZ145" s="874"/>
      <c r="DA145" s="874"/>
      <c r="DB145" s="874"/>
      <c r="DC145" s="874"/>
      <c r="DD145" s="873"/>
    </row>
    <row r="146" spans="3:108" ht="18.75" customHeight="1">
      <c r="C146" s="301" t="s">
        <v>369</v>
      </c>
      <c r="D146" s="881"/>
      <c r="E146" s="873"/>
      <c r="F146" s="874"/>
      <c r="G146" s="874"/>
      <c r="H146" s="874"/>
      <c r="I146" s="874"/>
      <c r="J146" s="874"/>
      <c r="K146" s="874"/>
      <c r="L146" s="874"/>
      <c r="M146" s="874"/>
      <c r="N146" s="874"/>
      <c r="O146" s="874"/>
      <c r="P146" s="874"/>
      <c r="Q146" s="874"/>
      <c r="R146" s="874"/>
      <c r="S146" s="874"/>
      <c r="T146" s="874"/>
      <c r="U146" s="874"/>
      <c r="V146" s="874"/>
      <c r="W146" s="874"/>
      <c r="X146" s="874"/>
      <c r="Y146" s="874"/>
      <c r="Z146" s="874"/>
      <c r="AA146" s="874"/>
      <c r="AB146" s="874"/>
      <c r="AC146" s="874"/>
      <c r="AD146" s="874"/>
      <c r="AE146" s="874"/>
      <c r="AF146" s="874"/>
      <c r="AG146" s="874"/>
      <c r="AH146" s="874"/>
      <c r="AI146" s="874"/>
      <c r="AJ146" s="874"/>
      <c r="AK146" s="874"/>
      <c r="AL146" s="874"/>
      <c r="AM146" s="874"/>
      <c r="AN146" s="874"/>
      <c r="AO146" s="874"/>
      <c r="AP146" s="874"/>
      <c r="AQ146" s="874"/>
      <c r="AR146" s="874"/>
      <c r="AS146" s="874"/>
      <c r="AT146" s="874"/>
      <c r="AU146" s="874"/>
      <c r="AV146" s="874"/>
      <c r="AW146" s="874"/>
      <c r="AX146" s="874"/>
      <c r="AY146" s="874"/>
      <c r="AZ146" s="874"/>
      <c r="BA146" s="874"/>
      <c r="BB146" s="874"/>
      <c r="BC146" s="874"/>
      <c r="BD146" s="874"/>
      <c r="BE146" s="874"/>
      <c r="BF146" s="874"/>
      <c r="BG146" s="874"/>
      <c r="BH146" s="874"/>
      <c r="BI146" s="874"/>
      <c r="BJ146" s="874"/>
      <c r="BK146" s="874"/>
      <c r="BL146" s="874"/>
      <c r="BM146" s="874"/>
      <c r="BN146" s="874"/>
      <c r="BO146" s="874"/>
      <c r="BP146" s="874"/>
      <c r="BQ146" s="874"/>
      <c r="BR146" s="874"/>
      <c r="BS146" s="874"/>
      <c r="BT146" s="874"/>
      <c r="BU146" s="874"/>
      <c r="BV146" s="874"/>
      <c r="BW146" s="874"/>
      <c r="BX146" s="874"/>
      <c r="BY146" s="874"/>
      <c r="BZ146" s="874"/>
      <c r="CA146" s="874"/>
      <c r="CB146" s="874"/>
      <c r="CC146" s="874"/>
      <c r="CD146" s="874"/>
      <c r="CE146" s="874"/>
      <c r="CF146" s="874"/>
      <c r="CG146" s="874"/>
      <c r="CH146" s="874"/>
      <c r="CI146" s="874"/>
      <c r="CJ146" s="874"/>
      <c r="CK146" s="874"/>
      <c r="CL146" s="874"/>
      <c r="CM146" s="874"/>
      <c r="CN146" s="874"/>
      <c r="CO146" s="874"/>
      <c r="CP146" s="874"/>
      <c r="CQ146" s="874"/>
      <c r="CR146" s="874"/>
      <c r="CS146" s="874"/>
      <c r="CT146" s="874"/>
      <c r="CU146" s="874"/>
      <c r="CV146" s="874"/>
      <c r="CW146" s="874"/>
      <c r="CX146" s="874"/>
      <c r="CY146" s="874"/>
      <c r="CZ146" s="874"/>
      <c r="DA146" s="874"/>
      <c r="DB146" s="874"/>
      <c r="DC146" s="874"/>
      <c r="DD146" s="873"/>
    </row>
    <row r="147" spans="3:108" ht="18.75" customHeight="1">
      <c r="C147" s="301" t="s">
        <v>370</v>
      </c>
      <c r="D147" s="881"/>
      <c r="E147" s="873"/>
      <c r="F147" s="874"/>
      <c r="G147" s="874"/>
      <c r="H147" s="874"/>
      <c r="I147" s="874"/>
      <c r="J147" s="874"/>
      <c r="K147" s="874"/>
      <c r="L147" s="874"/>
      <c r="M147" s="874"/>
      <c r="N147" s="874"/>
      <c r="O147" s="874"/>
      <c r="P147" s="874"/>
      <c r="Q147" s="874"/>
      <c r="R147" s="874"/>
      <c r="S147" s="874"/>
      <c r="T147" s="874"/>
      <c r="U147" s="874"/>
      <c r="V147" s="874"/>
      <c r="W147" s="874"/>
      <c r="X147" s="874"/>
      <c r="Y147" s="874"/>
      <c r="Z147" s="874"/>
      <c r="AA147" s="874"/>
      <c r="AB147" s="874"/>
      <c r="AC147" s="874"/>
      <c r="AD147" s="874"/>
      <c r="AE147" s="874"/>
      <c r="AF147" s="874"/>
      <c r="AG147" s="874"/>
      <c r="AH147" s="874"/>
      <c r="AI147" s="874"/>
      <c r="AJ147" s="874"/>
      <c r="AK147" s="874"/>
      <c r="AL147" s="874"/>
      <c r="AM147" s="874"/>
      <c r="AN147" s="874"/>
      <c r="AO147" s="874"/>
      <c r="AP147" s="874"/>
      <c r="AQ147" s="874"/>
      <c r="AR147" s="874"/>
      <c r="AS147" s="874"/>
      <c r="AT147" s="874"/>
      <c r="AU147" s="874"/>
      <c r="AV147" s="874"/>
      <c r="AW147" s="874"/>
      <c r="AX147" s="874"/>
      <c r="AY147" s="874"/>
      <c r="AZ147" s="874"/>
      <c r="BA147" s="874"/>
      <c r="BB147" s="874"/>
      <c r="BC147" s="874"/>
      <c r="BD147" s="874"/>
      <c r="BE147" s="874"/>
      <c r="BF147" s="874"/>
      <c r="BG147" s="874"/>
      <c r="BH147" s="874"/>
      <c r="BI147" s="874"/>
      <c r="BJ147" s="874"/>
      <c r="BK147" s="874"/>
      <c r="BL147" s="874"/>
      <c r="BM147" s="874"/>
      <c r="BN147" s="874"/>
      <c r="BO147" s="874"/>
      <c r="BP147" s="874"/>
      <c r="BQ147" s="874"/>
      <c r="BR147" s="874"/>
      <c r="BS147" s="874"/>
      <c r="BT147" s="874"/>
      <c r="BU147" s="874"/>
      <c r="BV147" s="874"/>
      <c r="BW147" s="874"/>
      <c r="BX147" s="874"/>
      <c r="BY147" s="874"/>
      <c r="BZ147" s="874"/>
      <c r="CA147" s="874"/>
      <c r="CB147" s="874"/>
      <c r="CC147" s="874"/>
      <c r="CD147" s="874"/>
      <c r="CE147" s="874"/>
      <c r="CF147" s="874"/>
      <c r="CG147" s="874"/>
      <c r="CH147" s="874"/>
      <c r="CI147" s="874"/>
      <c r="CJ147" s="874"/>
      <c r="CK147" s="874"/>
      <c r="CL147" s="874"/>
      <c r="CM147" s="874"/>
      <c r="CN147" s="874"/>
      <c r="CO147" s="874"/>
      <c r="CP147" s="874"/>
      <c r="CQ147" s="874"/>
      <c r="CR147" s="874"/>
      <c r="CS147" s="874"/>
      <c r="CT147" s="874"/>
      <c r="CU147" s="874"/>
      <c r="CV147" s="874"/>
      <c r="CW147" s="874"/>
      <c r="CX147" s="874"/>
      <c r="CY147" s="874"/>
      <c r="CZ147" s="874"/>
      <c r="DA147" s="874"/>
      <c r="DB147" s="874"/>
      <c r="DC147" s="874"/>
      <c r="DD147" s="873"/>
    </row>
    <row r="148" spans="3:108" ht="18.75" customHeight="1">
      <c r="C148" s="301" t="s">
        <v>371</v>
      </c>
      <c r="D148" s="881"/>
      <c r="E148" s="873"/>
      <c r="F148" s="874"/>
      <c r="G148" s="874"/>
      <c r="H148" s="874"/>
      <c r="I148" s="874"/>
      <c r="J148" s="874"/>
      <c r="K148" s="874"/>
      <c r="L148" s="874"/>
      <c r="M148" s="874"/>
      <c r="N148" s="874"/>
      <c r="O148" s="874"/>
      <c r="P148" s="874"/>
      <c r="Q148" s="874"/>
      <c r="R148" s="874"/>
      <c r="S148" s="874"/>
      <c r="T148" s="874"/>
      <c r="U148" s="874"/>
      <c r="V148" s="874"/>
      <c r="W148" s="874"/>
      <c r="X148" s="874"/>
      <c r="Y148" s="874"/>
      <c r="Z148" s="874"/>
      <c r="AA148" s="874"/>
      <c r="AB148" s="874"/>
      <c r="AC148" s="874"/>
      <c r="AD148" s="874"/>
      <c r="AE148" s="874"/>
      <c r="AF148" s="874"/>
      <c r="AG148" s="874"/>
      <c r="AH148" s="874"/>
      <c r="AI148" s="874"/>
      <c r="AJ148" s="874"/>
      <c r="AK148" s="874"/>
      <c r="AL148" s="874"/>
      <c r="AM148" s="874"/>
      <c r="AN148" s="874"/>
      <c r="AO148" s="874"/>
      <c r="AP148" s="874"/>
      <c r="AQ148" s="874"/>
      <c r="AR148" s="874"/>
      <c r="AS148" s="874"/>
      <c r="AT148" s="874"/>
      <c r="AU148" s="874"/>
      <c r="AV148" s="874"/>
      <c r="AW148" s="874"/>
      <c r="AX148" s="874"/>
      <c r="AY148" s="874"/>
      <c r="AZ148" s="874"/>
      <c r="BA148" s="874"/>
      <c r="BB148" s="874"/>
      <c r="BC148" s="874"/>
      <c r="BD148" s="874"/>
      <c r="BE148" s="874"/>
      <c r="BF148" s="874"/>
      <c r="BG148" s="874"/>
      <c r="BH148" s="874"/>
      <c r="BI148" s="874"/>
      <c r="BJ148" s="874"/>
      <c r="BK148" s="874"/>
      <c r="BL148" s="874"/>
      <c r="BM148" s="874"/>
      <c r="BN148" s="874"/>
      <c r="BO148" s="874"/>
      <c r="BP148" s="874"/>
      <c r="BQ148" s="874"/>
      <c r="BR148" s="874"/>
      <c r="BS148" s="874"/>
      <c r="BT148" s="874"/>
      <c r="BU148" s="874"/>
      <c r="BV148" s="874"/>
      <c r="BW148" s="874"/>
      <c r="BX148" s="874"/>
      <c r="BY148" s="874"/>
      <c r="BZ148" s="874"/>
      <c r="CA148" s="874"/>
      <c r="CB148" s="874"/>
      <c r="CC148" s="874"/>
      <c r="CD148" s="874"/>
      <c r="CE148" s="874"/>
      <c r="CF148" s="874"/>
      <c r="CG148" s="874"/>
      <c r="CH148" s="874"/>
      <c r="CI148" s="874"/>
      <c r="CJ148" s="874"/>
      <c r="CK148" s="874"/>
      <c r="CL148" s="874"/>
      <c r="CM148" s="874"/>
      <c r="CN148" s="874"/>
      <c r="CO148" s="874"/>
      <c r="CP148" s="874"/>
      <c r="CQ148" s="874"/>
      <c r="CR148" s="874"/>
      <c r="CS148" s="874"/>
      <c r="CT148" s="874"/>
      <c r="CU148" s="874"/>
      <c r="CV148" s="874"/>
      <c r="CW148" s="874"/>
      <c r="CX148" s="874"/>
      <c r="CY148" s="874"/>
      <c r="CZ148" s="874"/>
      <c r="DA148" s="874"/>
      <c r="DB148" s="874"/>
      <c r="DC148" s="874"/>
      <c r="DD148" s="873"/>
    </row>
    <row r="149" spans="3:108" ht="18.75" customHeight="1">
      <c r="C149" s="301" t="s">
        <v>372</v>
      </c>
      <c r="D149" s="881"/>
      <c r="E149" s="873"/>
      <c r="F149" s="874"/>
      <c r="G149" s="874"/>
      <c r="H149" s="874"/>
      <c r="I149" s="874"/>
      <c r="J149" s="874"/>
      <c r="K149" s="874"/>
      <c r="L149" s="874"/>
      <c r="M149" s="874"/>
      <c r="N149" s="874"/>
      <c r="O149" s="874"/>
      <c r="P149" s="874"/>
      <c r="Q149" s="874"/>
      <c r="R149" s="874"/>
      <c r="S149" s="874"/>
      <c r="T149" s="874"/>
      <c r="U149" s="874"/>
      <c r="V149" s="874"/>
      <c r="W149" s="874"/>
      <c r="X149" s="874"/>
      <c r="Y149" s="874"/>
      <c r="Z149" s="874"/>
      <c r="AA149" s="874"/>
      <c r="AB149" s="874"/>
      <c r="AC149" s="874"/>
      <c r="AD149" s="874"/>
      <c r="AE149" s="874"/>
      <c r="AF149" s="874"/>
      <c r="AG149" s="874"/>
      <c r="AH149" s="874"/>
      <c r="AI149" s="874"/>
      <c r="AJ149" s="874"/>
      <c r="AK149" s="874"/>
      <c r="AL149" s="874"/>
      <c r="AM149" s="874"/>
      <c r="AN149" s="874"/>
      <c r="AO149" s="874"/>
      <c r="AP149" s="874"/>
      <c r="AQ149" s="874"/>
      <c r="AR149" s="874"/>
      <c r="AS149" s="874"/>
      <c r="AT149" s="874"/>
      <c r="AU149" s="874"/>
      <c r="AV149" s="874"/>
      <c r="AW149" s="874"/>
      <c r="AX149" s="874"/>
      <c r="AY149" s="874"/>
      <c r="AZ149" s="874"/>
      <c r="BA149" s="874"/>
      <c r="BB149" s="874"/>
      <c r="BC149" s="874"/>
      <c r="BD149" s="874"/>
      <c r="BE149" s="874"/>
      <c r="BF149" s="874"/>
      <c r="BG149" s="874"/>
      <c r="BH149" s="874"/>
      <c r="BI149" s="874"/>
      <c r="BJ149" s="874"/>
      <c r="BK149" s="874"/>
      <c r="BL149" s="874"/>
      <c r="BM149" s="874"/>
      <c r="BN149" s="874"/>
      <c r="BO149" s="874"/>
      <c r="BP149" s="874"/>
      <c r="BQ149" s="874"/>
      <c r="BR149" s="874"/>
      <c r="BS149" s="874"/>
      <c r="BT149" s="874"/>
      <c r="BU149" s="874"/>
      <c r="BV149" s="874"/>
      <c r="BW149" s="874"/>
      <c r="BX149" s="874"/>
      <c r="BY149" s="874"/>
      <c r="BZ149" s="874"/>
      <c r="CA149" s="874"/>
      <c r="CB149" s="874"/>
      <c r="CC149" s="874"/>
      <c r="CD149" s="874"/>
      <c r="CE149" s="874"/>
      <c r="CF149" s="874"/>
      <c r="CG149" s="874"/>
      <c r="CH149" s="874"/>
      <c r="CI149" s="874"/>
      <c r="CJ149" s="874"/>
      <c r="CK149" s="874"/>
      <c r="CL149" s="874"/>
      <c r="CM149" s="874"/>
      <c r="CN149" s="874"/>
      <c r="CO149" s="874"/>
      <c r="CP149" s="874"/>
      <c r="CQ149" s="874"/>
      <c r="CR149" s="874"/>
      <c r="CS149" s="874"/>
      <c r="CT149" s="874"/>
      <c r="CU149" s="874"/>
      <c r="CV149" s="874"/>
      <c r="CW149" s="874"/>
      <c r="CX149" s="874"/>
      <c r="CY149" s="874"/>
      <c r="CZ149" s="874"/>
      <c r="DA149" s="874"/>
      <c r="DB149" s="874"/>
      <c r="DC149" s="874"/>
      <c r="DD149" s="873"/>
    </row>
    <row r="150" spans="3:108" ht="18.75" customHeight="1">
      <c r="C150" s="301" t="s">
        <v>373</v>
      </c>
      <c r="D150" s="888"/>
      <c r="E150" s="882"/>
      <c r="F150" s="895"/>
      <c r="G150" s="895"/>
      <c r="H150" s="895"/>
      <c r="I150" s="895"/>
      <c r="J150" s="895"/>
      <c r="K150" s="895"/>
      <c r="L150" s="895"/>
      <c r="M150" s="895"/>
      <c r="N150" s="895"/>
      <c r="O150" s="895"/>
      <c r="P150" s="895"/>
      <c r="Q150" s="895"/>
      <c r="R150" s="895"/>
      <c r="S150" s="895"/>
      <c r="T150" s="895"/>
      <c r="U150" s="895"/>
      <c r="V150" s="895"/>
      <c r="W150" s="895"/>
      <c r="X150" s="895"/>
      <c r="Y150" s="895"/>
      <c r="Z150" s="895"/>
      <c r="AA150" s="895"/>
      <c r="AB150" s="895"/>
      <c r="AC150" s="895"/>
      <c r="AD150" s="895"/>
      <c r="AE150" s="895"/>
      <c r="AF150" s="895"/>
      <c r="AG150" s="895"/>
      <c r="AH150" s="895"/>
      <c r="AI150" s="895"/>
      <c r="AJ150" s="895"/>
      <c r="AK150" s="895"/>
      <c r="AL150" s="895"/>
      <c r="AM150" s="895"/>
      <c r="AN150" s="895"/>
      <c r="AO150" s="895"/>
      <c r="AP150" s="895"/>
      <c r="AQ150" s="895"/>
      <c r="AR150" s="895"/>
      <c r="AS150" s="895"/>
      <c r="AT150" s="895"/>
      <c r="AU150" s="895"/>
      <c r="AV150" s="895"/>
      <c r="AW150" s="895"/>
      <c r="AX150" s="895"/>
      <c r="AY150" s="895"/>
      <c r="AZ150" s="895"/>
      <c r="BA150" s="895"/>
      <c r="BB150" s="895"/>
      <c r="BC150" s="895"/>
      <c r="BD150" s="895"/>
      <c r="BE150" s="895"/>
      <c r="BF150" s="895"/>
      <c r="BG150" s="895"/>
      <c r="BH150" s="895"/>
      <c r="BI150" s="895"/>
      <c r="BJ150" s="895"/>
      <c r="BK150" s="895"/>
      <c r="BL150" s="895"/>
      <c r="BM150" s="895"/>
      <c r="BN150" s="895"/>
      <c r="BO150" s="895"/>
      <c r="BP150" s="895"/>
      <c r="BQ150" s="895"/>
      <c r="BR150" s="895"/>
      <c r="BS150" s="895"/>
      <c r="BT150" s="895"/>
      <c r="BU150" s="895"/>
      <c r="BV150" s="895"/>
      <c r="BW150" s="895"/>
      <c r="BX150" s="895"/>
      <c r="BY150" s="895"/>
      <c r="BZ150" s="895"/>
      <c r="CA150" s="895"/>
      <c r="CB150" s="895"/>
      <c r="CC150" s="895"/>
      <c r="CD150" s="895"/>
      <c r="CE150" s="895"/>
      <c r="CF150" s="895"/>
      <c r="CG150" s="895"/>
      <c r="CH150" s="895"/>
      <c r="CI150" s="895"/>
      <c r="CJ150" s="895"/>
      <c r="CK150" s="895"/>
      <c r="CL150" s="895"/>
      <c r="CM150" s="895"/>
      <c r="CN150" s="895"/>
      <c r="CO150" s="895"/>
      <c r="CP150" s="895"/>
      <c r="CQ150" s="895"/>
      <c r="CR150" s="895"/>
      <c r="CS150" s="895"/>
      <c r="CT150" s="895"/>
      <c r="CU150" s="895"/>
      <c r="CV150" s="895"/>
      <c r="CW150" s="895"/>
      <c r="CX150" s="895"/>
      <c r="CY150" s="895"/>
      <c r="CZ150" s="895"/>
      <c r="DA150" s="895"/>
      <c r="DB150" s="895"/>
      <c r="DC150" s="895"/>
      <c r="DD150" s="882"/>
    </row>
    <row r="151" spans="3:108" ht="18.75" customHeight="1">
      <c r="C151" s="301" t="s">
        <v>374</v>
      </c>
      <c r="D151" s="881"/>
      <c r="E151" s="873"/>
      <c r="F151" s="874"/>
      <c r="G151" s="874"/>
      <c r="H151" s="874"/>
      <c r="I151" s="874"/>
      <c r="J151" s="874"/>
      <c r="K151" s="874"/>
      <c r="L151" s="874"/>
      <c r="M151" s="874"/>
      <c r="N151" s="874"/>
      <c r="O151" s="874"/>
      <c r="P151" s="874"/>
      <c r="Q151" s="874"/>
      <c r="R151" s="874"/>
      <c r="S151" s="874"/>
      <c r="T151" s="874"/>
      <c r="U151" s="874"/>
      <c r="V151" s="874"/>
      <c r="W151" s="874"/>
      <c r="X151" s="874"/>
      <c r="Y151" s="874"/>
      <c r="Z151" s="874"/>
      <c r="AA151" s="874"/>
      <c r="AB151" s="874"/>
      <c r="AC151" s="874"/>
      <c r="AD151" s="874"/>
      <c r="AE151" s="874"/>
      <c r="AF151" s="874"/>
      <c r="AG151" s="874"/>
      <c r="AH151" s="874"/>
      <c r="AI151" s="874"/>
      <c r="AJ151" s="874"/>
      <c r="AK151" s="874"/>
      <c r="AL151" s="874"/>
      <c r="AM151" s="874"/>
      <c r="AN151" s="874"/>
      <c r="AO151" s="874"/>
      <c r="AP151" s="874"/>
      <c r="AQ151" s="874"/>
      <c r="AR151" s="874"/>
      <c r="AS151" s="874"/>
      <c r="AT151" s="874"/>
      <c r="AU151" s="874"/>
      <c r="AV151" s="874"/>
      <c r="AW151" s="874"/>
      <c r="AX151" s="874"/>
      <c r="AY151" s="874"/>
      <c r="AZ151" s="874"/>
      <c r="BA151" s="874"/>
      <c r="BB151" s="874"/>
      <c r="BC151" s="874"/>
      <c r="BD151" s="874"/>
      <c r="BE151" s="874"/>
      <c r="BF151" s="874"/>
      <c r="BG151" s="874"/>
      <c r="BH151" s="874"/>
      <c r="BI151" s="874"/>
      <c r="BJ151" s="874"/>
      <c r="BK151" s="874"/>
      <c r="BL151" s="874"/>
      <c r="BM151" s="874"/>
      <c r="BN151" s="874"/>
      <c r="BO151" s="874"/>
      <c r="BP151" s="874"/>
      <c r="BQ151" s="874"/>
      <c r="BR151" s="874"/>
      <c r="BS151" s="874"/>
      <c r="BT151" s="874"/>
      <c r="BU151" s="874"/>
      <c r="BV151" s="874"/>
      <c r="BW151" s="874"/>
      <c r="BX151" s="874"/>
      <c r="BY151" s="874"/>
      <c r="BZ151" s="874"/>
      <c r="CA151" s="874"/>
      <c r="CB151" s="874"/>
      <c r="CC151" s="874"/>
      <c r="CD151" s="874"/>
      <c r="CE151" s="874"/>
      <c r="CF151" s="874"/>
      <c r="CG151" s="874"/>
      <c r="CH151" s="874"/>
      <c r="CI151" s="874"/>
      <c r="CJ151" s="874"/>
      <c r="CK151" s="874"/>
      <c r="CL151" s="874"/>
      <c r="CM151" s="874"/>
      <c r="CN151" s="874"/>
      <c r="CO151" s="874"/>
      <c r="CP151" s="874"/>
      <c r="CQ151" s="874"/>
      <c r="CR151" s="874"/>
      <c r="CS151" s="874"/>
      <c r="CT151" s="874"/>
      <c r="CU151" s="874"/>
      <c r="CV151" s="874"/>
      <c r="CW151" s="874"/>
      <c r="CX151" s="874"/>
      <c r="CY151" s="874"/>
      <c r="CZ151" s="874"/>
      <c r="DA151" s="874"/>
      <c r="DB151" s="874"/>
      <c r="DC151" s="874"/>
      <c r="DD151" s="873"/>
    </row>
    <row r="152" spans="3:108" ht="18.75" customHeight="1">
      <c r="C152" s="301" t="s">
        <v>375</v>
      </c>
      <c r="D152" s="881"/>
      <c r="E152" s="873"/>
      <c r="F152" s="874"/>
      <c r="G152" s="874"/>
      <c r="H152" s="874"/>
      <c r="I152" s="874"/>
      <c r="J152" s="874"/>
      <c r="K152" s="874"/>
      <c r="L152" s="874"/>
      <c r="M152" s="874"/>
      <c r="N152" s="874"/>
      <c r="O152" s="874"/>
      <c r="P152" s="874"/>
      <c r="Q152" s="874"/>
      <c r="R152" s="874"/>
      <c r="S152" s="874"/>
      <c r="T152" s="874"/>
      <c r="U152" s="874"/>
      <c r="V152" s="874"/>
      <c r="W152" s="874"/>
      <c r="X152" s="874"/>
      <c r="Y152" s="874"/>
      <c r="Z152" s="874"/>
      <c r="AA152" s="874"/>
      <c r="AB152" s="874"/>
      <c r="AC152" s="874"/>
      <c r="AD152" s="874"/>
      <c r="AE152" s="874"/>
      <c r="AF152" s="874"/>
      <c r="AG152" s="874"/>
      <c r="AH152" s="874"/>
      <c r="AI152" s="874"/>
      <c r="AJ152" s="874"/>
      <c r="AK152" s="874"/>
      <c r="AL152" s="874"/>
      <c r="AM152" s="874"/>
      <c r="AN152" s="874"/>
      <c r="AO152" s="874"/>
      <c r="AP152" s="874"/>
      <c r="AQ152" s="874"/>
      <c r="AR152" s="874"/>
      <c r="AS152" s="874"/>
      <c r="AT152" s="874"/>
      <c r="AU152" s="874"/>
      <c r="AV152" s="874"/>
      <c r="AW152" s="874"/>
      <c r="AX152" s="874"/>
      <c r="AY152" s="874"/>
      <c r="AZ152" s="874"/>
      <c r="BA152" s="874"/>
      <c r="BB152" s="874"/>
      <c r="BC152" s="874"/>
      <c r="BD152" s="874"/>
      <c r="BE152" s="874"/>
      <c r="BF152" s="874"/>
      <c r="BG152" s="874"/>
      <c r="BH152" s="874"/>
      <c r="BI152" s="874"/>
      <c r="BJ152" s="874"/>
      <c r="BK152" s="874"/>
      <c r="BL152" s="874"/>
      <c r="BM152" s="874"/>
      <c r="BN152" s="874"/>
      <c r="BO152" s="874"/>
      <c r="BP152" s="874"/>
      <c r="BQ152" s="874"/>
      <c r="BR152" s="874"/>
      <c r="BS152" s="874"/>
      <c r="BT152" s="874"/>
      <c r="BU152" s="874"/>
      <c r="BV152" s="874"/>
      <c r="BW152" s="874"/>
      <c r="BX152" s="874"/>
      <c r="BY152" s="874"/>
      <c r="BZ152" s="874"/>
      <c r="CA152" s="874"/>
      <c r="CB152" s="874"/>
      <c r="CC152" s="874"/>
      <c r="CD152" s="874"/>
      <c r="CE152" s="874"/>
      <c r="CF152" s="874"/>
      <c r="CG152" s="874"/>
      <c r="CH152" s="874"/>
      <c r="CI152" s="874"/>
      <c r="CJ152" s="874"/>
      <c r="CK152" s="874"/>
      <c r="CL152" s="874"/>
      <c r="CM152" s="874"/>
      <c r="CN152" s="874"/>
      <c r="CO152" s="874"/>
      <c r="CP152" s="874"/>
      <c r="CQ152" s="874"/>
      <c r="CR152" s="874"/>
      <c r="CS152" s="874"/>
      <c r="CT152" s="874"/>
      <c r="CU152" s="874"/>
      <c r="CV152" s="874"/>
      <c r="CW152" s="874"/>
      <c r="CX152" s="874"/>
      <c r="CY152" s="874"/>
      <c r="CZ152" s="874"/>
      <c r="DA152" s="874"/>
      <c r="DB152" s="874"/>
      <c r="DC152" s="874"/>
      <c r="DD152" s="873"/>
    </row>
    <row r="153" spans="3:108" ht="18.75" customHeight="1">
      <c r="C153" s="301" t="s">
        <v>376</v>
      </c>
      <c r="D153" s="881"/>
      <c r="E153" s="873"/>
      <c r="F153" s="874"/>
      <c r="G153" s="874"/>
      <c r="H153" s="874"/>
      <c r="I153" s="874"/>
      <c r="J153" s="874"/>
      <c r="K153" s="874"/>
      <c r="L153" s="874"/>
      <c r="M153" s="874"/>
      <c r="N153" s="874"/>
      <c r="O153" s="874"/>
      <c r="P153" s="874"/>
      <c r="Q153" s="874"/>
      <c r="R153" s="874"/>
      <c r="S153" s="874"/>
      <c r="T153" s="874"/>
      <c r="U153" s="874"/>
      <c r="V153" s="874"/>
      <c r="W153" s="874"/>
      <c r="X153" s="874"/>
      <c r="Y153" s="874"/>
      <c r="Z153" s="874"/>
      <c r="AA153" s="874"/>
      <c r="AB153" s="874"/>
      <c r="AC153" s="874"/>
      <c r="AD153" s="874"/>
      <c r="AE153" s="874"/>
      <c r="AF153" s="874"/>
      <c r="AG153" s="874"/>
      <c r="AH153" s="874"/>
      <c r="AI153" s="874"/>
      <c r="AJ153" s="874"/>
      <c r="AK153" s="874"/>
      <c r="AL153" s="874"/>
      <c r="AM153" s="874"/>
      <c r="AN153" s="874"/>
      <c r="AO153" s="874"/>
      <c r="AP153" s="874"/>
      <c r="AQ153" s="874"/>
      <c r="AR153" s="874"/>
      <c r="AS153" s="874"/>
      <c r="AT153" s="874"/>
      <c r="AU153" s="874"/>
      <c r="AV153" s="874"/>
      <c r="AW153" s="874"/>
      <c r="AX153" s="874"/>
      <c r="AY153" s="874"/>
      <c r="AZ153" s="874"/>
      <c r="BA153" s="874"/>
      <c r="BB153" s="874"/>
      <c r="BC153" s="874"/>
      <c r="BD153" s="874"/>
      <c r="BE153" s="874"/>
      <c r="BF153" s="874"/>
      <c r="BG153" s="874"/>
      <c r="BH153" s="874"/>
      <c r="BI153" s="874"/>
      <c r="BJ153" s="874"/>
      <c r="BK153" s="874"/>
      <c r="BL153" s="874"/>
      <c r="BM153" s="874"/>
      <c r="BN153" s="874"/>
      <c r="BO153" s="874"/>
      <c r="BP153" s="874"/>
      <c r="BQ153" s="874"/>
      <c r="BR153" s="874"/>
      <c r="BS153" s="874"/>
      <c r="BT153" s="874"/>
      <c r="BU153" s="874"/>
      <c r="BV153" s="874"/>
      <c r="BW153" s="874"/>
      <c r="BX153" s="874"/>
      <c r="BY153" s="874"/>
      <c r="BZ153" s="874"/>
      <c r="CA153" s="874"/>
      <c r="CB153" s="874"/>
      <c r="CC153" s="874"/>
      <c r="CD153" s="874"/>
      <c r="CE153" s="874"/>
      <c r="CF153" s="874"/>
      <c r="CG153" s="874"/>
      <c r="CH153" s="874"/>
      <c r="CI153" s="874"/>
      <c r="CJ153" s="874"/>
      <c r="CK153" s="874"/>
      <c r="CL153" s="874"/>
      <c r="CM153" s="874"/>
      <c r="CN153" s="874"/>
      <c r="CO153" s="874"/>
      <c r="CP153" s="874"/>
      <c r="CQ153" s="874"/>
      <c r="CR153" s="874"/>
      <c r="CS153" s="874"/>
      <c r="CT153" s="874"/>
      <c r="CU153" s="874"/>
      <c r="CV153" s="874"/>
      <c r="CW153" s="874"/>
      <c r="CX153" s="874"/>
      <c r="CY153" s="874"/>
      <c r="CZ153" s="874"/>
      <c r="DA153" s="874"/>
      <c r="DB153" s="874"/>
      <c r="DC153" s="874"/>
      <c r="DD153" s="873"/>
    </row>
    <row r="154" spans="3:108" ht="18.75" customHeight="1">
      <c r="C154" s="301" t="s">
        <v>377</v>
      </c>
      <c r="D154" s="881"/>
      <c r="E154" s="873"/>
      <c r="F154" s="874"/>
      <c r="G154" s="874"/>
      <c r="H154" s="874"/>
      <c r="I154" s="874"/>
      <c r="J154" s="874"/>
      <c r="K154" s="874"/>
      <c r="L154" s="874"/>
      <c r="M154" s="874"/>
      <c r="N154" s="874"/>
      <c r="O154" s="874"/>
      <c r="P154" s="874"/>
      <c r="Q154" s="874"/>
      <c r="R154" s="874"/>
      <c r="S154" s="874"/>
      <c r="T154" s="874"/>
      <c r="U154" s="874"/>
      <c r="V154" s="874"/>
      <c r="W154" s="874"/>
      <c r="X154" s="874"/>
      <c r="Y154" s="874"/>
      <c r="Z154" s="874"/>
      <c r="AA154" s="874"/>
      <c r="AB154" s="874"/>
      <c r="AC154" s="874"/>
      <c r="AD154" s="874"/>
      <c r="AE154" s="874"/>
      <c r="AF154" s="874"/>
      <c r="AG154" s="874"/>
      <c r="AH154" s="874"/>
      <c r="AI154" s="874"/>
      <c r="AJ154" s="874"/>
      <c r="AK154" s="874"/>
      <c r="AL154" s="874"/>
      <c r="AM154" s="874"/>
      <c r="AN154" s="874"/>
      <c r="AO154" s="874"/>
      <c r="AP154" s="874"/>
      <c r="AQ154" s="874"/>
      <c r="AR154" s="874"/>
      <c r="AS154" s="874"/>
      <c r="AT154" s="874"/>
      <c r="AU154" s="874"/>
      <c r="AV154" s="874"/>
      <c r="AW154" s="874"/>
      <c r="AX154" s="874"/>
      <c r="AY154" s="874"/>
      <c r="AZ154" s="874"/>
      <c r="BA154" s="874"/>
      <c r="BB154" s="874"/>
      <c r="BC154" s="874"/>
      <c r="BD154" s="874"/>
      <c r="BE154" s="874"/>
      <c r="BF154" s="874"/>
      <c r="BG154" s="874"/>
      <c r="BH154" s="874"/>
      <c r="BI154" s="874"/>
      <c r="BJ154" s="874"/>
      <c r="BK154" s="874"/>
      <c r="BL154" s="874"/>
      <c r="BM154" s="874"/>
      <c r="BN154" s="874"/>
      <c r="BO154" s="874"/>
      <c r="BP154" s="874"/>
      <c r="BQ154" s="874"/>
      <c r="BR154" s="874"/>
      <c r="BS154" s="874"/>
      <c r="BT154" s="874"/>
      <c r="BU154" s="874"/>
      <c r="BV154" s="874"/>
      <c r="BW154" s="874"/>
      <c r="BX154" s="874"/>
      <c r="BY154" s="874"/>
      <c r="BZ154" s="874"/>
      <c r="CA154" s="874"/>
      <c r="CB154" s="874"/>
      <c r="CC154" s="874"/>
      <c r="CD154" s="874"/>
      <c r="CE154" s="874"/>
      <c r="CF154" s="874"/>
      <c r="CG154" s="874"/>
      <c r="CH154" s="874"/>
      <c r="CI154" s="874"/>
      <c r="CJ154" s="874"/>
      <c r="CK154" s="874"/>
      <c r="CL154" s="874"/>
      <c r="CM154" s="874"/>
      <c r="CN154" s="874"/>
      <c r="CO154" s="874"/>
      <c r="CP154" s="874"/>
      <c r="CQ154" s="874"/>
      <c r="CR154" s="874"/>
      <c r="CS154" s="874"/>
      <c r="CT154" s="874"/>
      <c r="CU154" s="874"/>
      <c r="CV154" s="874"/>
      <c r="CW154" s="874"/>
      <c r="CX154" s="874"/>
      <c r="CY154" s="874"/>
      <c r="CZ154" s="874"/>
      <c r="DA154" s="874"/>
      <c r="DB154" s="874"/>
      <c r="DC154" s="874"/>
      <c r="DD154" s="873"/>
    </row>
    <row r="155" spans="3:108" ht="18.75" customHeight="1">
      <c r="C155" s="301" t="s">
        <v>378</v>
      </c>
      <c r="D155" s="881"/>
      <c r="E155" s="873"/>
      <c r="F155" s="874"/>
      <c r="G155" s="874"/>
      <c r="H155" s="874"/>
      <c r="I155" s="874"/>
      <c r="J155" s="874"/>
      <c r="K155" s="874"/>
      <c r="L155" s="874"/>
      <c r="M155" s="874"/>
      <c r="N155" s="874"/>
      <c r="O155" s="874"/>
      <c r="P155" s="874"/>
      <c r="Q155" s="874"/>
      <c r="R155" s="874"/>
      <c r="S155" s="874"/>
      <c r="T155" s="874"/>
      <c r="U155" s="874"/>
      <c r="V155" s="874"/>
      <c r="W155" s="874"/>
      <c r="X155" s="874"/>
      <c r="Y155" s="874"/>
      <c r="Z155" s="874"/>
      <c r="AA155" s="874"/>
      <c r="AB155" s="874"/>
      <c r="AC155" s="874"/>
      <c r="AD155" s="874"/>
      <c r="AE155" s="874"/>
      <c r="AF155" s="874"/>
      <c r="AG155" s="874"/>
      <c r="AH155" s="874"/>
      <c r="AI155" s="874"/>
      <c r="AJ155" s="874"/>
      <c r="AK155" s="874"/>
      <c r="AL155" s="874"/>
      <c r="AM155" s="874"/>
      <c r="AN155" s="874"/>
      <c r="AO155" s="874"/>
      <c r="AP155" s="874"/>
      <c r="AQ155" s="874"/>
      <c r="AR155" s="874"/>
      <c r="AS155" s="874"/>
      <c r="AT155" s="874"/>
      <c r="AU155" s="874"/>
      <c r="AV155" s="874"/>
      <c r="AW155" s="874"/>
      <c r="AX155" s="874"/>
      <c r="AY155" s="874"/>
      <c r="AZ155" s="874"/>
      <c r="BA155" s="874"/>
      <c r="BB155" s="874"/>
      <c r="BC155" s="874"/>
      <c r="BD155" s="874"/>
      <c r="BE155" s="874"/>
      <c r="BF155" s="874"/>
      <c r="BG155" s="874"/>
      <c r="BH155" s="874"/>
      <c r="BI155" s="874"/>
      <c r="BJ155" s="874"/>
      <c r="BK155" s="874"/>
      <c r="BL155" s="874"/>
      <c r="BM155" s="874"/>
      <c r="BN155" s="874"/>
      <c r="BO155" s="874"/>
      <c r="BP155" s="874"/>
      <c r="BQ155" s="874"/>
      <c r="BR155" s="874"/>
      <c r="BS155" s="874"/>
      <c r="BT155" s="874"/>
      <c r="BU155" s="874"/>
      <c r="BV155" s="874"/>
      <c r="BW155" s="874"/>
      <c r="BX155" s="874"/>
      <c r="BY155" s="874"/>
      <c r="BZ155" s="874"/>
      <c r="CA155" s="874"/>
      <c r="CB155" s="874"/>
      <c r="CC155" s="874"/>
      <c r="CD155" s="874"/>
      <c r="CE155" s="874"/>
      <c r="CF155" s="874"/>
      <c r="CG155" s="874"/>
      <c r="CH155" s="874"/>
      <c r="CI155" s="874"/>
      <c r="CJ155" s="874"/>
      <c r="CK155" s="874"/>
      <c r="CL155" s="874"/>
      <c r="CM155" s="874"/>
      <c r="CN155" s="874"/>
      <c r="CO155" s="874"/>
      <c r="CP155" s="874"/>
      <c r="CQ155" s="874"/>
      <c r="CR155" s="874"/>
      <c r="CS155" s="874"/>
      <c r="CT155" s="874"/>
      <c r="CU155" s="874"/>
      <c r="CV155" s="874"/>
      <c r="CW155" s="874"/>
      <c r="CX155" s="874"/>
      <c r="CY155" s="874"/>
      <c r="CZ155" s="874"/>
      <c r="DA155" s="874"/>
      <c r="DB155" s="874"/>
      <c r="DC155" s="874"/>
      <c r="DD155" s="873"/>
    </row>
    <row r="156" spans="3:108" ht="18.75" customHeight="1">
      <c r="C156" s="301" t="s">
        <v>379</v>
      </c>
      <c r="D156" s="881"/>
      <c r="E156" s="873"/>
      <c r="F156" s="874"/>
      <c r="G156" s="874"/>
      <c r="H156" s="874"/>
      <c r="I156" s="874"/>
      <c r="J156" s="874"/>
      <c r="K156" s="874"/>
      <c r="L156" s="874"/>
      <c r="M156" s="874"/>
      <c r="N156" s="874"/>
      <c r="O156" s="874"/>
      <c r="P156" s="874"/>
      <c r="Q156" s="874"/>
      <c r="R156" s="874"/>
      <c r="S156" s="874"/>
      <c r="T156" s="874"/>
      <c r="U156" s="874"/>
      <c r="V156" s="874"/>
      <c r="W156" s="874"/>
      <c r="X156" s="874"/>
      <c r="Y156" s="874"/>
      <c r="Z156" s="874"/>
      <c r="AA156" s="874"/>
      <c r="AB156" s="874"/>
      <c r="AC156" s="874"/>
      <c r="AD156" s="874"/>
      <c r="AE156" s="874"/>
      <c r="AF156" s="874"/>
      <c r="AG156" s="874"/>
      <c r="AH156" s="874"/>
      <c r="AI156" s="874"/>
      <c r="AJ156" s="874"/>
      <c r="AK156" s="874"/>
      <c r="AL156" s="874"/>
      <c r="AM156" s="874"/>
      <c r="AN156" s="874"/>
      <c r="AO156" s="874"/>
      <c r="AP156" s="874"/>
      <c r="AQ156" s="874"/>
      <c r="AR156" s="874"/>
      <c r="AS156" s="874"/>
      <c r="AT156" s="874"/>
      <c r="AU156" s="874"/>
      <c r="AV156" s="874"/>
      <c r="AW156" s="874"/>
      <c r="AX156" s="874"/>
      <c r="AY156" s="874"/>
      <c r="AZ156" s="874"/>
      <c r="BA156" s="874"/>
      <c r="BB156" s="874"/>
      <c r="BC156" s="874"/>
      <c r="BD156" s="874"/>
      <c r="BE156" s="874"/>
      <c r="BF156" s="874"/>
      <c r="BG156" s="874"/>
      <c r="BH156" s="874"/>
      <c r="BI156" s="874"/>
      <c r="BJ156" s="874"/>
      <c r="BK156" s="874"/>
      <c r="BL156" s="874"/>
      <c r="BM156" s="874"/>
      <c r="BN156" s="874"/>
      <c r="BO156" s="874"/>
      <c r="BP156" s="874"/>
      <c r="BQ156" s="874"/>
      <c r="BR156" s="874"/>
      <c r="BS156" s="874"/>
      <c r="BT156" s="874"/>
      <c r="BU156" s="874"/>
      <c r="BV156" s="874"/>
      <c r="BW156" s="874"/>
      <c r="BX156" s="874"/>
      <c r="BY156" s="874"/>
      <c r="BZ156" s="874"/>
      <c r="CA156" s="874"/>
      <c r="CB156" s="874"/>
      <c r="CC156" s="874"/>
      <c r="CD156" s="874"/>
      <c r="CE156" s="874"/>
      <c r="CF156" s="874"/>
      <c r="CG156" s="874"/>
      <c r="CH156" s="874"/>
      <c r="CI156" s="874"/>
      <c r="CJ156" s="874"/>
      <c r="CK156" s="874"/>
      <c r="CL156" s="874"/>
      <c r="CM156" s="874"/>
      <c r="CN156" s="874"/>
      <c r="CO156" s="874"/>
      <c r="CP156" s="874"/>
      <c r="CQ156" s="874"/>
      <c r="CR156" s="874"/>
      <c r="CS156" s="874"/>
      <c r="CT156" s="874"/>
      <c r="CU156" s="874"/>
      <c r="CV156" s="874"/>
      <c r="CW156" s="874"/>
      <c r="CX156" s="874"/>
      <c r="CY156" s="874"/>
      <c r="CZ156" s="874"/>
      <c r="DA156" s="874"/>
      <c r="DB156" s="874"/>
      <c r="DC156" s="874"/>
      <c r="DD156" s="873"/>
    </row>
    <row r="157" spans="3:108" ht="18.75" customHeight="1">
      <c r="C157" s="301" t="s">
        <v>380</v>
      </c>
      <c r="D157" s="888"/>
      <c r="E157" s="882"/>
      <c r="F157" s="895"/>
      <c r="G157" s="895"/>
      <c r="H157" s="895"/>
      <c r="I157" s="895"/>
      <c r="J157" s="895"/>
      <c r="K157" s="895"/>
      <c r="L157" s="895"/>
      <c r="M157" s="895"/>
      <c r="N157" s="895"/>
      <c r="O157" s="895"/>
      <c r="P157" s="895"/>
      <c r="Q157" s="895"/>
      <c r="R157" s="895"/>
      <c r="S157" s="895"/>
      <c r="T157" s="895"/>
      <c r="U157" s="895"/>
      <c r="V157" s="895"/>
      <c r="W157" s="895"/>
      <c r="X157" s="895"/>
      <c r="Y157" s="895"/>
      <c r="Z157" s="895"/>
      <c r="AA157" s="895"/>
      <c r="AB157" s="895"/>
      <c r="AC157" s="895"/>
      <c r="AD157" s="895"/>
      <c r="AE157" s="895"/>
      <c r="AF157" s="895"/>
      <c r="AG157" s="895"/>
      <c r="AH157" s="895"/>
      <c r="AI157" s="895"/>
      <c r="AJ157" s="895"/>
      <c r="AK157" s="895"/>
      <c r="AL157" s="895"/>
      <c r="AM157" s="895"/>
      <c r="AN157" s="895"/>
      <c r="AO157" s="895"/>
      <c r="AP157" s="895"/>
      <c r="AQ157" s="895"/>
      <c r="AR157" s="895"/>
      <c r="AS157" s="895"/>
      <c r="AT157" s="895"/>
      <c r="AU157" s="895"/>
      <c r="AV157" s="895"/>
      <c r="AW157" s="895"/>
      <c r="AX157" s="895"/>
      <c r="AY157" s="895"/>
      <c r="AZ157" s="895"/>
      <c r="BA157" s="895"/>
      <c r="BB157" s="895"/>
      <c r="BC157" s="895"/>
      <c r="BD157" s="895"/>
      <c r="BE157" s="895"/>
      <c r="BF157" s="895"/>
      <c r="BG157" s="895"/>
      <c r="BH157" s="895"/>
      <c r="BI157" s="895"/>
      <c r="BJ157" s="895"/>
      <c r="BK157" s="895"/>
      <c r="BL157" s="895"/>
      <c r="BM157" s="895"/>
      <c r="BN157" s="895"/>
      <c r="BO157" s="895"/>
      <c r="BP157" s="895"/>
      <c r="BQ157" s="895"/>
      <c r="BR157" s="895"/>
      <c r="BS157" s="895"/>
      <c r="BT157" s="895"/>
      <c r="BU157" s="895"/>
      <c r="BV157" s="895"/>
      <c r="BW157" s="895"/>
      <c r="BX157" s="895"/>
      <c r="BY157" s="895"/>
      <c r="BZ157" s="895"/>
      <c r="CA157" s="895"/>
      <c r="CB157" s="895"/>
      <c r="CC157" s="895"/>
      <c r="CD157" s="895"/>
      <c r="CE157" s="895"/>
      <c r="CF157" s="895"/>
      <c r="CG157" s="895"/>
      <c r="CH157" s="895"/>
      <c r="CI157" s="895"/>
      <c r="CJ157" s="895"/>
      <c r="CK157" s="895"/>
      <c r="CL157" s="895"/>
      <c r="CM157" s="895"/>
      <c r="CN157" s="895"/>
      <c r="CO157" s="895"/>
      <c r="CP157" s="895"/>
      <c r="CQ157" s="895"/>
      <c r="CR157" s="895"/>
      <c r="CS157" s="895"/>
      <c r="CT157" s="895"/>
      <c r="CU157" s="895"/>
      <c r="CV157" s="895"/>
      <c r="CW157" s="895"/>
      <c r="CX157" s="895"/>
      <c r="CY157" s="895"/>
      <c r="CZ157" s="895"/>
      <c r="DA157" s="895"/>
      <c r="DB157" s="895"/>
      <c r="DC157" s="895"/>
      <c r="DD157" s="882"/>
    </row>
    <row r="158" spans="3:108" ht="18.75" customHeight="1">
      <c r="C158" s="302" t="s">
        <v>381</v>
      </c>
      <c r="D158" s="881"/>
      <c r="E158" s="873"/>
      <c r="F158" s="874"/>
      <c r="G158" s="874"/>
      <c r="H158" s="874"/>
      <c r="I158" s="874"/>
      <c r="J158" s="874"/>
      <c r="K158" s="874"/>
      <c r="L158" s="874"/>
      <c r="M158" s="874"/>
      <c r="N158" s="874"/>
      <c r="O158" s="874"/>
      <c r="P158" s="874"/>
      <c r="Q158" s="874"/>
      <c r="R158" s="874"/>
      <c r="S158" s="874"/>
      <c r="T158" s="874"/>
      <c r="U158" s="874"/>
      <c r="V158" s="874"/>
      <c r="W158" s="874"/>
      <c r="X158" s="874"/>
      <c r="Y158" s="874"/>
      <c r="Z158" s="874"/>
      <c r="AA158" s="874"/>
      <c r="AB158" s="874"/>
      <c r="AC158" s="874"/>
      <c r="AD158" s="874"/>
      <c r="AE158" s="874"/>
      <c r="AF158" s="874"/>
      <c r="AG158" s="874"/>
      <c r="AH158" s="874"/>
      <c r="AI158" s="874"/>
      <c r="AJ158" s="874"/>
      <c r="AK158" s="874"/>
      <c r="AL158" s="874"/>
      <c r="AM158" s="874"/>
      <c r="AN158" s="874"/>
      <c r="AO158" s="874"/>
      <c r="AP158" s="874"/>
      <c r="AQ158" s="874"/>
      <c r="AR158" s="874"/>
      <c r="AS158" s="874"/>
      <c r="AT158" s="874"/>
      <c r="AU158" s="874"/>
      <c r="AV158" s="874"/>
      <c r="AW158" s="874"/>
      <c r="AX158" s="874"/>
      <c r="AY158" s="874"/>
      <c r="AZ158" s="874"/>
      <c r="BA158" s="874"/>
      <c r="BB158" s="874"/>
      <c r="BC158" s="874"/>
      <c r="BD158" s="874"/>
      <c r="BE158" s="874"/>
      <c r="BF158" s="874"/>
      <c r="BG158" s="874"/>
      <c r="BH158" s="874"/>
      <c r="BI158" s="874"/>
      <c r="BJ158" s="874"/>
      <c r="BK158" s="874"/>
      <c r="BL158" s="874"/>
      <c r="BM158" s="874"/>
      <c r="BN158" s="874"/>
      <c r="BO158" s="874"/>
      <c r="BP158" s="874"/>
      <c r="BQ158" s="874"/>
      <c r="BR158" s="874"/>
      <c r="BS158" s="874"/>
      <c r="BT158" s="874"/>
      <c r="BU158" s="874"/>
      <c r="BV158" s="874"/>
      <c r="BW158" s="874"/>
      <c r="BX158" s="874"/>
      <c r="BY158" s="874"/>
      <c r="BZ158" s="874"/>
      <c r="CA158" s="874"/>
      <c r="CB158" s="874"/>
      <c r="CC158" s="874"/>
      <c r="CD158" s="874"/>
      <c r="CE158" s="874"/>
      <c r="CF158" s="874"/>
      <c r="CG158" s="874"/>
      <c r="CH158" s="874"/>
      <c r="CI158" s="874"/>
      <c r="CJ158" s="874"/>
      <c r="CK158" s="874"/>
      <c r="CL158" s="874"/>
      <c r="CM158" s="874"/>
      <c r="CN158" s="874"/>
      <c r="CO158" s="874"/>
      <c r="CP158" s="874"/>
      <c r="CQ158" s="874"/>
      <c r="CR158" s="874"/>
      <c r="CS158" s="874"/>
      <c r="CT158" s="874"/>
      <c r="CU158" s="874"/>
      <c r="CV158" s="874"/>
      <c r="CW158" s="874"/>
      <c r="CX158" s="874"/>
      <c r="CY158" s="874"/>
      <c r="CZ158" s="874"/>
      <c r="DA158" s="874"/>
      <c r="DB158" s="874"/>
      <c r="DC158" s="874"/>
      <c r="DD158" s="873"/>
    </row>
    <row r="159" spans="3:108" ht="18.75" customHeight="1" thickBot="1">
      <c r="C159" s="303" t="s">
        <v>192</v>
      </c>
      <c r="D159" s="890"/>
      <c r="E159" s="877"/>
      <c r="F159" s="878"/>
      <c r="G159" s="878"/>
      <c r="H159" s="878"/>
      <c r="I159" s="878"/>
      <c r="J159" s="878"/>
      <c r="K159" s="878"/>
      <c r="L159" s="878"/>
      <c r="M159" s="878"/>
      <c r="N159" s="878"/>
      <c r="O159" s="878"/>
      <c r="P159" s="878"/>
      <c r="Q159" s="878"/>
      <c r="R159" s="878"/>
      <c r="S159" s="878"/>
      <c r="T159" s="878"/>
      <c r="U159" s="878"/>
      <c r="V159" s="878"/>
      <c r="W159" s="878"/>
      <c r="X159" s="878"/>
      <c r="Y159" s="878"/>
      <c r="Z159" s="878"/>
      <c r="AA159" s="878"/>
      <c r="AB159" s="878"/>
      <c r="AC159" s="878"/>
      <c r="AD159" s="878"/>
      <c r="AE159" s="878"/>
      <c r="AF159" s="878"/>
      <c r="AG159" s="878"/>
      <c r="AH159" s="878"/>
      <c r="AI159" s="878"/>
      <c r="AJ159" s="878"/>
      <c r="AK159" s="878"/>
      <c r="AL159" s="878"/>
      <c r="AM159" s="878"/>
      <c r="AN159" s="878"/>
      <c r="AO159" s="878"/>
      <c r="AP159" s="878"/>
      <c r="AQ159" s="878"/>
      <c r="AR159" s="878"/>
      <c r="AS159" s="878"/>
      <c r="AT159" s="878"/>
      <c r="AU159" s="878"/>
      <c r="AV159" s="878"/>
      <c r="AW159" s="878"/>
      <c r="AX159" s="878"/>
      <c r="AY159" s="878"/>
      <c r="AZ159" s="878"/>
      <c r="BA159" s="878"/>
      <c r="BB159" s="878"/>
      <c r="BC159" s="878"/>
      <c r="BD159" s="878"/>
      <c r="BE159" s="878"/>
      <c r="BF159" s="878"/>
      <c r="BG159" s="878"/>
      <c r="BH159" s="878"/>
      <c r="BI159" s="878"/>
      <c r="BJ159" s="878"/>
      <c r="BK159" s="878"/>
      <c r="BL159" s="878"/>
      <c r="BM159" s="878"/>
      <c r="BN159" s="878"/>
      <c r="BO159" s="878"/>
      <c r="BP159" s="878"/>
      <c r="BQ159" s="878"/>
      <c r="BR159" s="878"/>
      <c r="BS159" s="878"/>
      <c r="BT159" s="878"/>
      <c r="BU159" s="878"/>
      <c r="BV159" s="878"/>
      <c r="BW159" s="878"/>
      <c r="BX159" s="878"/>
      <c r="BY159" s="878"/>
      <c r="BZ159" s="878"/>
      <c r="CA159" s="878"/>
      <c r="CB159" s="878"/>
      <c r="CC159" s="878"/>
      <c r="CD159" s="878"/>
      <c r="CE159" s="878"/>
      <c r="CF159" s="878"/>
      <c r="CG159" s="878"/>
      <c r="CH159" s="878"/>
      <c r="CI159" s="878"/>
      <c r="CJ159" s="878"/>
      <c r="CK159" s="878"/>
      <c r="CL159" s="878"/>
      <c r="CM159" s="878"/>
      <c r="CN159" s="878"/>
      <c r="CO159" s="878"/>
      <c r="CP159" s="878"/>
      <c r="CQ159" s="878"/>
      <c r="CR159" s="878"/>
      <c r="CS159" s="878"/>
      <c r="CT159" s="878"/>
      <c r="CU159" s="878"/>
      <c r="CV159" s="878"/>
      <c r="CW159" s="878"/>
      <c r="CX159" s="878"/>
      <c r="CY159" s="878"/>
      <c r="CZ159" s="878"/>
      <c r="DA159" s="878"/>
      <c r="DB159" s="878"/>
      <c r="DC159" s="878"/>
      <c r="DD159" s="877"/>
    </row>
    <row r="160" spans="3:108" ht="18.75" customHeight="1" thickBot="1">
      <c r="C160" s="310" t="s">
        <v>139</v>
      </c>
      <c r="D160" s="135"/>
      <c r="E160" s="290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7"/>
    </row>
    <row r="161" spans="1:108" ht="18.75" customHeight="1" thickBot="1">
      <c r="A161" s="74"/>
      <c r="C161" s="311" t="s">
        <v>253</v>
      </c>
      <c r="D161" s="312"/>
      <c r="E161" s="313"/>
      <c r="F161" s="315"/>
      <c r="G161" s="314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  <c r="BH161" s="316"/>
      <c r="BI161" s="316"/>
      <c r="BJ161" s="316"/>
      <c r="BK161" s="316"/>
      <c r="BL161" s="316"/>
      <c r="BM161" s="316"/>
      <c r="BN161" s="316"/>
      <c r="BO161" s="316"/>
      <c r="BP161" s="316"/>
      <c r="BQ161" s="316"/>
      <c r="BR161" s="316"/>
      <c r="BS161" s="316"/>
      <c r="BT161" s="316"/>
      <c r="BU161" s="316"/>
      <c r="BV161" s="316"/>
      <c r="BW161" s="316"/>
      <c r="BX161" s="316"/>
      <c r="BY161" s="316"/>
      <c r="BZ161" s="316"/>
      <c r="CA161" s="316"/>
      <c r="CB161" s="316"/>
      <c r="CC161" s="316"/>
      <c r="CD161" s="316"/>
      <c r="CE161" s="316"/>
      <c r="CF161" s="316"/>
      <c r="CG161" s="316"/>
      <c r="CH161" s="316"/>
      <c r="CI161" s="316"/>
      <c r="CJ161" s="316"/>
      <c r="CK161" s="316"/>
      <c r="CL161" s="316"/>
      <c r="CM161" s="316"/>
      <c r="CN161" s="316"/>
      <c r="CO161" s="316"/>
      <c r="CP161" s="316"/>
      <c r="CQ161" s="316"/>
      <c r="CR161" s="316"/>
      <c r="CS161" s="316"/>
      <c r="CT161" s="316"/>
      <c r="CU161" s="316"/>
      <c r="CV161" s="316"/>
      <c r="CW161" s="316"/>
      <c r="CX161" s="316"/>
      <c r="CY161" s="316"/>
      <c r="CZ161" s="316"/>
      <c r="DA161" s="316"/>
      <c r="DB161" s="316"/>
      <c r="DC161" s="316"/>
      <c r="DD161" s="313"/>
    </row>
    <row r="162" spans="1:108" ht="18.75" customHeight="1">
      <c r="C162" s="301" t="s">
        <v>254</v>
      </c>
      <c r="D162" s="896"/>
      <c r="E162" s="880"/>
      <c r="F162" s="897"/>
      <c r="G162" s="897"/>
      <c r="H162" s="897"/>
      <c r="I162" s="897"/>
      <c r="J162" s="897"/>
      <c r="K162" s="897"/>
      <c r="L162" s="897"/>
      <c r="M162" s="897"/>
      <c r="N162" s="897"/>
      <c r="O162" s="897"/>
      <c r="P162" s="897"/>
      <c r="Q162" s="897"/>
      <c r="R162" s="897"/>
      <c r="S162" s="897"/>
      <c r="T162" s="897"/>
      <c r="U162" s="897"/>
      <c r="V162" s="897"/>
      <c r="W162" s="897"/>
      <c r="X162" s="897"/>
      <c r="Y162" s="897"/>
      <c r="Z162" s="897"/>
      <c r="AA162" s="897"/>
      <c r="AB162" s="897"/>
      <c r="AC162" s="897"/>
      <c r="AD162" s="897"/>
      <c r="AE162" s="897"/>
      <c r="AF162" s="897"/>
      <c r="AG162" s="897"/>
      <c r="AH162" s="897"/>
      <c r="AI162" s="897"/>
      <c r="AJ162" s="897"/>
      <c r="AK162" s="897"/>
      <c r="AL162" s="897"/>
      <c r="AM162" s="897"/>
      <c r="AN162" s="897"/>
      <c r="AO162" s="897"/>
      <c r="AP162" s="897"/>
      <c r="AQ162" s="897"/>
      <c r="AR162" s="897"/>
      <c r="AS162" s="897"/>
      <c r="AT162" s="897"/>
      <c r="AU162" s="897"/>
      <c r="AV162" s="897"/>
      <c r="AW162" s="897"/>
      <c r="AX162" s="897"/>
      <c r="AY162" s="897"/>
      <c r="AZ162" s="897"/>
      <c r="BA162" s="897"/>
      <c r="BB162" s="897"/>
      <c r="BC162" s="897"/>
      <c r="BD162" s="897"/>
      <c r="BE162" s="897"/>
      <c r="BF162" s="897"/>
      <c r="BG162" s="897"/>
      <c r="BH162" s="897"/>
      <c r="BI162" s="897"/>
      <c r="BJ162" s="897"/>
      <c r="BK162" s="897"/>
      <c r="BL162" s="897"/>
      <c r="BM162" s="897"/>
      <c r="BN162" s="897"/>
      <c r="BO162" s="897"/>
      <c r="BP162" s="897"/>
      <c r="BQ162" s="897"/>
      <c r="BR162" s="897"/>
      <c r="BS162" s="897"/>
      <c r="BT162" s="897"/>
      <c r="BU162" s="897"/>
      <c r="BV162" s="897"/>
      <c r="BW162" s="897"/>
      <c r="BX162" s="897"/>
      <c r="BY162" s="897"/>
      <c r="BZ162" s="897"/>
      <c r="CA162" s="897"/>
      <c r="CB162" s="897"/>
      <c r="CC162" s="897"/>
      <c r="CD162" s="897"/>
      <c r="CE162" s="897"/>
      <c r="CF162" s="897"/>
      <c r="CG162" s="897"/>
      <c r="CH162" s="897"/>
      <c r="CI162" s="897"/>
      <c r="CJ162" s="897"/>
      <c r="CK162" s="897"/>
      <c r="CL162" s="897"/>
      <c r="CM162" s="897"/>
      <c r="CN162" s="897"/>
      <c r="CO162" s="897"/>
      <c r="CP162" s="897"/>
      <c r="CQ162" s="897"/>
      <c r="CR162" s="897"/>
      <c r="CS162" s="897"/>
      <c r="CT162" s="897"/>
      <c r="CU162" s="897"/>
      <c r="CV162" s="897"/>
      <c r="CW162" s="897"/>
      <c r="CX162" s="897"/>
      <c r="CY162" s="897"/>
      <c r="CZ162" s="897"/>
      <c r="DA162" s="897"/>
      <c r="DB162" s="897"/>
      <c r="DC162" s="897"/>
      <c r="DD162" s="898"/>
    </row>
    <row r="163" spans="1:108" ht="18.75" customHeight="1">
      <c r="C163" s="301" t="s">
        <v>255</v>
      </c>
      <c r="D163" s="881"/>
      <c r="E163" s="882"/>
      <c r="F163" s="895"/>
      <c r="G163" s="895"/>
      <c r="H163" s="895"/>
      <c r="I163" s="895"/>
      <c r="J163" s="895"/>
      <c r="K163" s="895"/>
      <c r="L163" s="895"/>
      <c r="M163" s="895"/>
      <c r="N163" s="895"/>
      <c r="O163" s="895"/>
      <c r="P163" s="895"/>
      <c r="Q163" s="895"/>
      <c r="R163" s="895"/>
      <c r="S163" s="895"/>
      <c r="T163" s="895"/>
      <c r="U163" s="895"/>
      <c r="V163" s="895"/>
      <c r="W163" s="895"/>
      <c r="X163" s="895"/>
      <c r="Y163" s="895"/>
      <c r="Z163" s="895"/>
      <c r="AA163" s="895"/>
      <c r="AB163" s="895"/>
      <c r="AC163" s="895"/>
      <c r="AD163" s="895"/>
      <c r="AE163" s="895"/>
      <c r="AF163" s="895"/>
      <c r="AG163" s="895"/>
      <c r="AH163" s="895"/>
      <c r="AI163" s="895"/>
      <c r="AJ163" s="895"/>
      <c r="AK163" s="895"/>
      <c r="AL163" s="895"/>
      <c r="AM163" s="895"/>
      <c r="AN163" s="895"/>
      <c r="AO163" s="895"/>
      <c r="AP163" s="895"/>
      <c r="AQ163" s="895"/>
      <c r="AR163" s="895"/>
      <c r="AS163" s="895"/>
      <c r="AT163" s="895"/>
      <c r="AU163" s="895"/>
      <c r="AV163" s="895"/>
      <c r="AW163" s="895"/>
      <c r="AX163" s="895"/>
      <c r="AY163" s="895"/>
      <c r="AZ163" s="895"/>
      <c r="BA163" s="895"/>
      <c r="BB163" s="895"/>
      <c r="BC163" s="895"/>
      <c r="BD163" s="895"/>
      <c r="BE163" s="895"/>
      <c r="BF163" s="895"/>
      <c r="BG163" s="895"/>
      <c r="BH163" s="895"/>
      <c r="BI163" s="895"/>
      <c r="BJ163" s="895"/>
      <c r="BK163" s="895"/>
      <c r="BL163" s="895"/>
      <c r="BM163" s="895"/>
      <c r="BN163" s="895"/>
      <c r="BO163" s="895"/>
      <c r="BP163" s="895"/>
      <c r="BQ163" s="895"/>
      <c r="BR163" s="895"/>
      <c r="BS163" s="895"/>
      <c r="BT163" s="895"/>
      <c r="BU163" s="895"/>
      <c r="BV163" s="895"/>
      <c r="BW163" s="895"/>
      <c r="BX163" s="895"/>
      <c r="BY163" s="895"/>
      <c r="BZ163" s="895"/>
      <c r="CA163" s="895"/>
      <c r="CB163" s="895"/>
      <c r="CC163" s="895"/>
      <c r="CD163" s="895"/>
      <c r="CE163" s="895"/>
      <c r="CF163" s="895"/>
      <c r="CG163" s="895"/>
      <c r="CH163" s="895"/>
      <c r="CI163" s="895"/>
      <c r="CJ163" s="895"/>
      <c r="CK163" s="895"/>
      <c r="CL163" s="895"/>
      <c r="CM163" s="895"/>
      <c r="CN163" s="895"/>
      <c r="CO163" s="895"/>
      <c r="CP163" s="895"/>
      <c r="CQ163" s="895"/>
      <c r="CR163" s="895"/>
      <c r="CS163" s="895"/>
      <c r="CT163" s="895"/>
      <c r="CU163" s="895"/>
      <c r="CV163" s="895"/>
      <c r="CW163" s="895"/>
      <c r="CX163" s="895"/>
      <c r="CY163" s="895"/>
      <c r="CZ163" s="895"/>
      <c r="DA163" s="895"/>
      <c r="DB163" s="895"/>
      <c r="DC163" s="895"/>
      <c r="DD163" s="882"/>
    </row>
    <row r="164" spans="1:108" ht="18.75" customHeight="1">
      <c r="C164" s="301" t="s">
        <v>256</v>
      </c>
      <c r="D164" s="881"/>
      <c r="E164" s="873"/>
      <c r="F164" s="874"/>
      <c r="G164" s="874"/>
      <c r="H164" s="874"/>
      <c r="I164" s="874"/>
      <c r="J164" s="874"/>
      <c r="K164" s="874"/>
      <c r="L164" s="874"/>
      <c r="M164" s="874"/>
      <c r="N164" s="874"/>
      <c r="O164" s="874"/>
      <c r="P164" s="874"/>
      <c r="Q164" s="874"/>
      <c r="R164" s="874"/>
      <c r="S164" s="874"/>
      <c r="T164" s="874"/>
      <c r="U164" s="874"/>
      <c r="V164" s="874"/>
      <c r="W164" s="874"/>
      <c r="X164" s="874"/>
      <c r="Y164" s="874"/>
      <c r="Z164" s="874"/>
      <c r="AA164" s="874"/>
      <c r="AB164" s="874"/>
      <c r="AC164" s="874"/>
      <c r="AD164" s="874"/>
      <c r="AE164" s="874"/>
      <c r="AF164" s="874"/>
      <c r="AG164" s="874"/>
      <c r="AH164" s="874"/>
      <c r="AI164" s="874"/>
      <c r="AJ164" s="874"/>
      <c r="AK164" s="874"/>
      <c r="AL164" s="874"/>
      <c r="AM164" s="874"/>
      <c r="AN164" s="874"/>
      <c r="AO164" s="874"/>
      <c r="AP164" s="874"/>
      <c r="AQ164" s="874"/>
      <c r="AR164" s="874"/>
      <c r="AS164" s="874"/>
      <c r="AT164" s="874"/>
      <c r="AU164" s="874"/>
      <c r="AV164" s="874"/>
      <c r="AW164" s="874"/>
      <c r="AX164" s="874"/>
      <c r="AY164" s="874"/>
      <c r="AZ164" s="874"/>
      <c r="BA164" s="874"/>
      <c r="BB164" s="874"/>
      <c r="BC164" s="874"/>
      <c r="BD164" s="874"/>
      <c r="BE164" s="874"/>
      <c r="BF164" s="874"/>
      <c r="BG164" s="874"/>
      <c r="BH164" s="874"/>
      <c r="BI164" s="874"/>
      <c r="BJ164" s="874"/>
      <c r="BK164" s="874"/>
      <c r="BL164" s="874"/>
      <c r="BM164" s="874"/>
      <c r="BN164" s="874"/>
      <c r="BO164" s="874"/>
      <c r="BP164" s="874"/>
      <c r="BQ164" s="874"/>
      <c r="BR164" s="874"/>
      <c r="BS164" s="874"/>
      <c r="BT164" s="874"/>
      <c r="BU164" s="874"/>
      <c r="BV164" s="874"/>
      <c r="BW164" s="874"/>
      <c r="BX164" s="874"/>
      <c r="BY164" s="874"/>
      <c r="BZ164" s="874"/>
      <c r="CA164" s="874"/>
      <c r="CB164" s="874"/>
      <c r="CC164" s="874"/>
      <c r="CD164" s="874"/>
      <c r="CE164" s="874"/>
      <c r="CF164" s="874"/>
      <c r="CG164" s="874"/>
      <c r="CH164" s="874"/>
      <c r="CI164" s="874"/>
      <c r="CJ164" s="874"/>
      <c r="CK164" s="874"/>
      <c r="CL164" s="874"/>
      <c r="CM164" s="874"/>
      <c r="CN164" s="874"/>
      <c r="CO164" s="874"/>
      <c r="CP164" s="874"/>
      <c r="CQ164" s="874"/>
      <c r="CR164" s="874"/>
      <c r="CS164" s="874"/>
      <c r="CT164" s="874"/>
      <c r="CU164" s="874"/>
      <c r="CV164" s="874"/>
      <c r="CW164" s="874"/>
      <c r="CX164" s="874"/>
      <c r="CY164" s="874"/>
      <c r="CZ164" s="874"/>
      <c r="DA164" s="874"/>
      <c r="DB164" s="874"/>
      <c r="DC164" s="874"/>
      <c r="DD164" s="873"/>
    </row>
    <row r="165" spans="1:108" ht="18.75" customHeight="1">
      <c r="C165" s="301" t="s">
        <v>257</v>
      </c>
      <c r="D165" s="881"/>
      <c r="E165" s="873"/>
      <c r="F165" s="874"/>
      <c r="G165" s="874"/>
      <c r="H165" s="874"/>
      <c r="I165" s="874"/>
      <c r="J165" s="874"/>
      <c r="K165" s="874"/>
      <c r="L165" s="874"/>
      <c r="M165" s="874"/>
      <c r="N165" s="874"/>
      <c r="O165" s="874"/>
      <c r="P165" s="874"/>
      <c r="Q165" s="874"/>
      <c r="R165" s="874"/>
      <c r="S165" s="874"/>
      <c r="T165" s="874"/>
      <c r="U165" s="874"/>
      <c r="V165" s="874"/>
      <c r="W165" s="874"/>
      <c r="X165" s="874"/>
      <c r="Y165" s="874"/>
      <c r="Z165" s="874"/>
      <c r="AA165" s="874"/>
      <c r="AB165" s="874"/>
      <c r="AC165" s="874"/>
      <c r="AD165" s="874"/>
      <c r="AE165" s="874"/>
      <c r="AF165" s="874"/>
      <c r="AG165" s="874"/>
      <c r="AH165" s="874"/>
      <c r="AI165" s="874"/>
      <c r="AJ165" s="874"/>
      <c r="AK165" s="874"/>
      <c r="AL165" s="874"/>
      <c r="AM165" s="874"/>
      <c r="AN165" s="874"/>
      <c r="AO165" s="874"/>
      <c r="AP165" s="874"/>
      <c r="AQ165" s="874"/>
      <c r="AR165" s="874"/>
      <c r="AS165" s="874"/>
      <c r="AT165" s="874"/>
      <c r="AU165" s="874"/>
      <c r="AV165" s="874"/>
      <c r="AW165" s="874"/>
      <c r="AX165" s="874"/>
      <c r="AY165" s="874"/>
      <c r="AZ165" s="874"/>
      <c r="BA165" s="874"/>
      <c r="BB165" s="874"/>
      <c r="BC165" s="874"/>
      <c r="BD165" s="874"/>
      <c r="BE165" s="874"/>
      <c r="BF165" s="874"/>
      <c r="BG165" s="874"/>
      <c r="BH165" s="874"/>
      <c r="BI165" s="874"/>
      <c r="BJ165" s="874"/>
      <c r="BK165" s="874"/>
      <c r="BL165" s="874"/>
      <c r="BM165" s="874"/>
      <c r="BN165" s="874"/>
      <c r="BO165" s="874"/>
      <c r="BP165" s="874"/>
      <c r="BQ165" s="874"/>
      <c r="BR165" s="874"/>
      <c r="BS165" s="874"/>
      <c r="BT165" s="874"/>
      <c r="BU165" s="874"/>
      <c r="BV165" s="874"/>
      <c r="BW165" s="874"/>
      <c r="BX165" s="874"/>
      <c r="BY165" s="874"/>
      <c r="BZ165" s="874"/>
      <c r="CA165" s="874"/>
      <c r="CB165" s="874"/>
      <c r="CC165" s="874"/>
      <c r="CD165" s="874"/>
      <c r="CE165" s="874"/>
      <c r="CF165" s="874"/>
      <c r="CG165" s="874"/>
      <c r="CH165" s="874"/>
      <c r="CI165" s="874"/>
      <c r="CJ165" s="874"/>
      <c r="CK165" s="874"/>
      <c r="CL165" s="874"/>
      <c r="CM165" s="874"/>
      <c r="CN165" s="874"/>
      <c r="CO165" s="874"/>
      <c r="CP165" s="874"/>
      <c r="CQ165" s="874"/>
      <c r="CR165" s="874"/>
      <c r="CS165" s="874"/>
      <c r="CT165" s="874"/>
      <c r="CU165" s="874"/>
      <c r="CV165" s="874"/>
      <c r="CW165" s="874"/>
      <c r="CX165" s="874"/>
      <c r="CY165" s="874"/>
      <c r="CZ165" s="874"/>
      <c r="DA165" s="874"/>
      <c r="DB165" s="874"/>
      <c r="DC165" s="874"/>
      <c r="DD165" s="873"/>
    </row>
    <row r="166" spans="1:108" ht="18.75" customHeight="1">
      <c r="C166" s="301" t="s">
        <v>258</v>
      </c>
      <c r="D166" s="881"/>
      <c r="E166" s="873"/>
      <c r="F166" s="874"/>
      <c r="G166" s="874"/>
      <c r="H166" s="874"/>
      <c r="I166" s="874"/>
      <c r="J166" s="874"/>
      <c r="K166" s="874"/>
      <c r="L166" s="874"/>
      <c r="M166" s="874"/>
      <c r="N166" s="874"/>
      <c r="O166" s="874"/>
      <c r="P166" s="874"/>
      <c r="Q166" s="874"/>
      <c r="R166" s="874"/>
      <c r="S166" s="874"/>
      <c r="T166" s="874"/>
      <c r="U166" s="874"/>
      <c r="V166" s="874"/>
      <c r="W166" s="874"/>
      <c r="X166" s="874"/>
      <c r="Y166" s="874"/>
      <c r="Z166" s="874"/>
      <c r="AA166" s="874"/>
      <c r="AB166" s="874"/>
      <c r="AC166" s="874"/>
      <c r="AD166" s="874"/>
      <c r="AE166" s="874"/>
      <c r="AF166" s="874"/>
      <c r="AG166" s="874"/>
      <c r="AH166" s="874"/>
      <c r="AI166" s="874"/>
      <c r="AJ166" s="874"/>
      <c r="AK166" s="874"/>
      <c r="AL166" s="874"/>
      <c r="AM166" s="874"/>
      <c r="AN166" s="874"/>
      <c r="AO166" s="874"/>
      <c r="AP166" s="874"/>
      <c r="AQ166" s="874"/>
      <c r="AR166" s="874"/>
      <c r="AS166" s="874"/>
      <c r="AT166" s="874"/>
      <c r="AU166" s="874"/>
      <c r="AV166" s="874"/>
      <c r="AW166" s="874"/>
      <c r="AX166" s="874"/>
      <c r="AY166" s="874"/>
      <c r="AZ166" s="874"/>
      <c r="BA166" s="874"/>
      <c r="BB166" s="874"/>
      <c r="BC166" s="874"/>
      <c r="BD166" s="874"/>
      <c r="BE166" s="874"/>
      <c r="BF166" s="874"/>
      <c r="BG166" s="874"/>
      <c r="BH166" s="874"/>
      <c r="BI166" s="874"/>
      <c r="BJ166" s="874"/>
      <c r="BK166" s="874"/>
      <c r="BL166" s="874"/>
      <c r="BM166" s="874"/>
      <c r="BN166" s="874"/>
      <c r="BO166" s="874"/>
      <c r="BP166" s="874"/>
      <c r="BQ166" s="874"/>
      <c r="BR166" s="874"/>
      <c r="BS166" s="874"/>
      <c r="BT166" s="874"/>
      <c r="BU166" s="874"/>
      <c r="BV166" s="874"/>
      <c r="BW166" s="874"/>
      <c r="BX166" s="874"/>
      <c r="BY166" s="874"/>
      <c r="BZ166" s="874"/>
      <c r="CA166" s="874"/>
      <c r="CB166" s="874"/>
      <c r="CC166" s="874"/>
      <c r="CD166" s="874"/>
      <c r="CE166" s="874"/>
      <c r="CF166" s="874"/>
      <c r="CG166" s="874"/>
      <c r="CH166" s="874"/>
      <c r="CI166" s="874"/>
      <c r="CJ166" s="874"/>
      <c r="CK166" s="874"/>
      <c r="CL166" s="874"/>
      <c r="CM166" s="874"/>
      <c r="CN166" s="874"/>
      <c r="CO166" s="874"/>
      <c r="CP166" s="874"/>
      <c r="CQ166" s="874"/>
      <c r="CR166" s="874"/>
      <c r="CS166" s="874"/>
      <c r="CT166" s="874"/>
      <c r="CU166" s="874"/>
      <c r="CV166" s="874"/>
      <c r="CW166" s="874"/>
      <c r="CX166" s="874"/>
      <c r="CY166" s="874"/>
      <c r="CZ166" s="874"/>
      <c r="DA166" s="874"/>
      <c r="DB166" s="874"/>
      <c r="DC166" s="874"/>
      <c r="DD166" s="873"/>
    </row>
    <row r="167" spans="1:108" ht="18.75" customHeight="1">
      <c r="C167" s="301" t="s">
        <v>259</v>
      </c>
      <c r="D167" s="881"/>
      <c r="E167" s="873"/>
      <c r="F167" s="874"/>
      <c r="G167" s="874"/>
      <c r="H167" s="874"/>
      <c r="I167" s="874"/>
      <c r="J167" s="874"/>
      <c r="K167" s="874"/>
      <c r="L167" s="874"/>
      <c r="M167" s="874"/>
      <c r="N167" s="874"/>
      <c r="O167" s="874"/>
      <c r="P167" s="874"/>
      <c r="Q167" s="874"/>
      <c r="R167" s="874"/>
      <c r="S167" s="874"/>
      <c r="T167" s="874"/>
      <c r="U167" s="874"/>
      <c r="V167" s="874"/>
      <c r="W167" s="874"/>
      <c r="X167" s="874"/>
      <c r="Y167" s="874"/>
      <c r="Z167" s="874"/>
      <c r="AA167" s="874"/>
      <c r="AB167" s="874"/>
      <c r="AC167" s="874"/>
      <c r="AD167" s="874"/>
      <c r="AE167" s="874"/>
      <c r="AF167" s="874"/>
      <c r="AG167" s="874"/>
      <c r="AH167" s="874"/>
      <c r="AI167" s="874"/>
      <c r="AJ167" s="874"/>
      <c r="AK167" s="874"/>
      <c r="AL167" s="874"/>
      <c r="AM167" s="874"/>
      <c r="AN167" s="874"/>
      <c r="AO167" s="874"/>
      <c r="AP167" s="874"/>
      <c r="AQ167" s="874"/>
      <c r="AR167" s="874"/>
      <c r="AS167" s="874"/>
      <c r="AT167" s="874"/>
      <c r="AU167" s="874"/>
      <c r="AV167" s="874"/>
      <c r="AW167" s="874"/>
      <c r="AX167" s="874"/>
      <c r="AY167" s="874"/>
      <c r="AZ167" s="874"/>
      <c r="BA167" s="874"/>
      <c r="BB167" s="874"/>
      <c r="BC167" s="874"/>
      <c r="BD167" s="874"/>
      <c r="BE167" s="874"/>
      <c r="BF167" s="874"/>
      <c r="BG167" s="874"/>
      <c r="BH167" s="874"/>
      <c r="BI167" s="874"/>
      <c r="BJ167" s="874"/>
      <c r="BK167" s="874"/>
      <c r="BL167" s="874"/>
      <c r="BM167" s="874"/>
      <c r="BN167" s="874"/>
      <c r="BO167" s="874"/>
      <c r="BP167" s="874"/>
      <c r="BQ167" s="874"/>
      <c r="BR167" s="874"/>
      <c r="BS167" s="874"/>
      <c r="BT167" s="874"/>
      <c r="BU167" s="874"/>
      <c r="BV167" s="874"/>
      <c r="BW167" s="874"/>
      <c r="BX167" s="874"/>
      <c r="BY167" s="874"/>
      <c r="BZ167" s="874"/>
      <c r="CA167" s="874"/>
      <c r="CB167" s="874"/>
      <c r="CC167" s="874"/>
      <c r="CD167" s="874"/>
      <c r="CE167" s="874"/>
      <c r="CF167" s="874"/>
      <c r="CG167" s="874"/>
      <c r="CH167" s="874"/>
      <c r="CI167" s="874"/>
      <c r="CJ167" s="874"/>
      <c r="CK167" s="874"/>
      <c r="CL167" s="874"/>
      <c r="CM167" s="874"/>
      <c r="CN167" s="874"/>
      <c r="CO167" s="874"/>
      <c r="CP167" s="874"/>
      <c r="CQ167" s="874"/>
      <c r="CR167" s="874"/>
      <c r="CS167" s="874"/>
      <c r="CT167" s="874"/>
      <c r="CU167" s="874"/>
      <c r="CV167" s="874"/>
      <c r="CW167" s="874"/>
      <c r="CX167" s="874"/>
      <c r="CY167" s="874"/>
      <c r="CZ167" s="874"/>
      <c r="DA167" s="874"/>
      <c r="DB167" s="874"/>
      <c r="DC167" s="874"/>
      <c r="DD167" s="873"/>
    </row>
    <row r="168" spans="1:108" ht="18.75" customHeight="1">
      <c r="C168" s="301" t="s">
        <v>260</v>
      </c>
      <c r="D168" s="881"/>
      <c r="E168" s="873"/>
      <c r="F168" s="874"/>
      <c r="G168" s="874"/>
      <c r="H168" s="874"/>
      <c r="I168" s="874"/>
      <c r="J168" s="874"/>
      <c r="K168" s="874"/>
      <c r="L168" s="874"/>
      <c r="M168" s="874"/>
      <c r="N168" s="874"/>
      <c r="O168" s="874"/>
      <c r="P168" s="874"/>
      <c r="Q168" s="874"/>
      <c r="R168" s="874"/>
      <c r="S168" s="874"/>
      <c r="T168" s="874"/>
      <c r="U168" s="874"/>
      <c r="V168" s="874"/>
      <c r="W168" s="874"/>
      <c r="X168" s="874"/>
      <c r="Y168" s="874"/>
      <c r="Z168" s="874"/>
      <c r="AA168" s="874"/>
      <c r="AB168" s="874"/>
      <c r="AC168" s="874"/>
      <c r="AD168" s="874"/>
      <c r="AE168" s="874"/>
      <c r="AF168" s="874"/>
      <c r="AG168" s="874"/>
      <c r="AH168" s="874"/>
      <c r="AI168" s="874"/>
      <c r="AJ168" s="874"/>
      <c r="AK168" s="874"/>
      <c r="AL168" s="874"/>
      <c r="AM168" s="874"/>
      <c r="AN168" s="874"/>
      <c r="AO168" s="874"/>
      <c r="AP168" s="874"/>
      <c r="AQ168" s="874"/>
      <c r="AR168" s="874"/>
      <c r="AS168" s="874"/>
      <c r="AT168" s="874"/>
      <c r="AU168" s="874"/>
      <c r="AV168" s="874"/>
      <c r="AW168" s="874"/>
      <c r="AX168" s="874"/>
      <c r="AY168" s="874"/>
      <c r="AZ168" s="874"/>
      <c r="BA168" s="874"/>
      <c r="BB168" s="874"/>
      <c r="BC168" s="874"/>
      <c r="BD168" s="874"/>
      <c r="BE168" s="874"/>
      <c r="BF168" s="874"/>
      <c r="BG168" s="874"/>
      <c r="BH168" s="874"/>
      <c r="BI168" s="874"/>
      <c r="BJ168" s="874"/>
      <c r="BK168" s="874"/>
      <c r="BL168" s="874"/>
      <c r="BM168" s="874"/>
      <c r="BN168" s="874"/>
      <c r="BO168" s="874"/>
      <c r="BP168" s="874"/>
      <c r="BQ168" s="874"/>
      <c r="BR168" s="874"/>
      <c r="BS168" s="874"/>
      <c r="BT168" s="874"/>
      <c r="BU168" s="874"/>
      <c r="BV168" s="874"/>
      <c r="BW168" s="874"/>
      <c r="BX168" s="874"/>
      <c r="BY168" s="874"/>
      <c r="BZ168" s="874"/>
      <c r="CA168" s="874"/>
      <c r="CB168" s="874"/>
      <c r="CC168" s="874"/>
      <c r="CD168" s="874"/>
      <c r="CE168" s="874"/>
      <c r="CF168" s="874"/>
      <c r="CG168" s="874"/>
      <c r="CH168" s="874"/>
      <c r="CI168" s="874"/>
      <c r="CJ168" s="874"/>
      <c r="CK168" s="874"/>
      <c r="CL168" s="874"/>
      <c r="CM168" s="874"/>
      <c r="CN168" s="874"/>
      <c r="CO168" s="874"/>
      <c r="CP168" s="874"/>
      <c r="CQ168" s="874"/>
      <c r="CR168" s="874"/>
      <c r="CS168" s="874"/>
      <c r="CT168" s="874"/>
      <c r="CU168" s="874"/>
      <c r="CV168" s="874"/>
      <c r="CW168" s="874"/>
      <c r="CX168" s="874"/>
      <c r="CY168" s="874"/>
      <c r="CZ168" s="874"/>
      <c r="DA168" s="874"/>
      <c r="DB168" s="874"/>
      <c r="DC168" s="874"/>
      <c r="DD168" s="873"/>
    </row>
    <row r="169" spans="1:108" ht="18.75" customHeight="1">
      <c r="C169" s="301" t="s">
        <v>261</v>
      </c>
      <c r="D169" s="881"/>
      <c r="E169" s="873"/>
      <c r="F169" s="874"/>
      <c r="G169" s="874"/>
      <c r="H169" s="874"/>
      <c r="I169" s="874"/>
      <c r="J169" s="874"/>
      <c r="K169" s="874"/>
      <c r="L169" s="874"/>
      <c r="M169" s="874"/>
      <c r="N169" s="874"/>
      <c r="O169" s="874"/>
      <c r="P169" s="874"/>
      <c r="Q169" s="874"/>
      <c r="R169" s="874"/>
      <c r="S169" s="874"/>
      <c r="T169" s="874"/>
      <c r="U169" s="874"/>
      <c r="V169" s="874"/>
      <c r="W169" s="874"/>
      <c r="X169" s="874"/>
      <c r="Y169" s="874"/>
      <c r="Z169" s="874"/>
      <c r="AA169" s="874"/>
      <c r="AB169" s="874"/>
      <c r="AC169" s="874"/>
      <c r="AD169" s="874"/>
      <c r="AE169" s="874"/>
      <c r="AF169" s="874"/>
      <c r="AG169" s="874"/>
      <c r="AH169" s="874"/>
      <c r="AI169" s="874"/>
      <c r="AJ169" s="874"/>
      <c r="AK169" s="874"/>
      <c r="AL169" s="874"/>
      <c r="AM169" s="874"/>
      <c r="AN169" s="874"/>
      <c r="AO169" s="874"/>
      <c r="AP169" s="874"/>
      <c r="AQ169" s="874"/>
      <c r="AR169" s="874"/>
      <c r="AS169" s="874"/>
      <c r="AT169" s="874"/>
      <c r="AU169" s="874"/>
      <c r="AV169" s="874"/>
      <c r="AW169" s="874"/>
      <c r="AX169" s="874"/>
      <c r="AY169" s="874"/>
      <c r="AZ169" s="874"/>
      <c r="BA169" s="874"/>
      <c r="BB169" s="874"/>
      <c r="BC169" s="874"/>
      <c r="BD169" s="874"/>
      <c r="BE169" s="874"/>
      <c r="BF169" s="874"/>
      <c r="BG169" s="874"/>
      <c r="BH169" s="874"/>
      <c r="BI169" s="874"/>
      <c r="BJ169" s="874"/>
      <c r="BK169" s="874"/>
      <c r="BL169" s="874"/>
      <c r="BM169" s="874"/>
      <c r="BN169" s="874"/>
      <c r="BO169" s="874"/>
      <c r="BP169" s="874"/>
      <c r="BQ169" s="874"/>
      <c r="BR169" s="874"/>
      <c r="BS169" s="874"/>
      <c r="BT169" s="874"/>
      <c r="BU169" s="874"/>
      <c r="BV169" s="874"/>
      <c r="BW169" s="874"/>
      <c r="BX169" s="874"/>
      <c r="BY169" s="874"/>
      <c r="BZ169" s="874"/>
      <c r="CA169" s="874"/>
      <c r="CB169" s="874"/>
      <c r="CC169" s="874"/>
      <c r="CD169" s="874"/>
      <c r="CE169" s="874"/>
      <c r="CF169" s="874"/>
      <c r="CG169" s="874"/>
      <c r="CH169" s="874"/>
      <c r="CI169" s="874"/>
      <c r="CJ169" s="874"/>
      <c r="CK169" s="874"/>
      <c r="CL169" s="874"/>
      <c r="CM169" s="874"/>
      <c r="CN169" s="874"/>
      <c r="CO169" s="874"/>
      <c r="CP169" s="874"/>
      <c r="CQ169" s="874"/>
      <c r="CR169" s="874"/>
      <c r="CS169" s="874"/>
      <c r="CT169" s="874"/>
      <c r="CU169" s="874"/>
      <c r="CV169" s="874"/>
      <c r="CW169" s="874"/>
      <c r="CX169" s="874"/>
      <c r="CY169" s="874"/>
      <c r="CZ169" s="874"/>
      <c r="DA169" s="874"/>
      <c r="DB169" s="874"/>
      <c r="DC169" s="874"/>
      <c r="DD169" s="873"/>
    </row>
    <row r="170" spans="1:108" ht="18.75" customHeight="1">
      <c r="C170" s="301" t="s">
        <v>262</v>
      </c>
      <c r="D170" s="881"/>
      <c r="E170" s="873"/>
      <c r="F170" s="874"/>
      <c r="G170" s="874"/>
      <c r="H170" s="874"/>
      <c r="I170" s="874"/>
      <c r="J170" s="874"/>
      <c r="K170" s="874"/>
      <c r="L170" s="874"/>
      <c r="M170" s="874"/>
      <c r="N170" s="874"/>
      <c r="O170" s="874"/>
      <c r="P170" s="874"/>
      <c r="Q170" s="874"/>
      <c r="R170" s="874"/>
      <c r="S170" s="874"/>
      <c r="T170" s="874"/>
      <c r="U170" s="874"/>
      <c r="V170" s="874"/>
      <c r="W170" s="874"/>
      <c r="X170" s="874"/>
      <c r="Y170" s="874"/>
      <c r="Z170" s="874"/>
      <c r="AA170" s="874"/>
      <c r="AB170" s="874"/>
      <c r="AC170" s="874"/>
      <c r="AD170" s="874"/>
      <c r="AE170" s="874"/>
      <c r="AF170" s="874"/>
      <c r="AG170" s="874"/>
      <c r="AH170" s="874"/>
      <c r="AI170" s="874"/>
      <c r="AJ170" s="874"/>
      <c r="AK170" s="874"/>
      <c r="AL170" s="874"/>
      <c r="AM170" s="874"/>
      <c r="AN170" s="874"/>
      <c r="AO170" s="874"/>
      <c r="AP170" s="874"/>
      <c r="AQ170" s="874"/>
      <c r="AR170" s="874"/>
      <c r="AS170" s="874"/>
      <c r="AT170" s="874"/>
      <c r="AU170" s="874"/>
      <c r="AV170" s="874"/>
      <c r="AW170" s="874"/>
      <c r="AX170" s="874"/>
      <c r="AY170" s="874"/>
      <c r="AZ170" s="874"/>
      <c r="BA170" s="874"/>
      <c r="BB170" s="874"/>
      <c r="BC170" s="874"/>
      <c r="BD170" s="874"/>
      <c r="BE170" s="874"/>
      <c r="BF170" s="874"/>
      <c r="BG170" s="874"/>
      <c r="BH170" s="874"/>
      <c r="BI170" s="874"/>
      <c r="BJ170" s="874"/>
      <c r="BK170" s="874"/>
      <c r="BL170" s="874"/>
      <c r="BM170" s="874"/>
      <c r="BN170" s="874"/>
      <c r="BO170" s="874"/>
      <c r="BP170" s="874"/>
      <c r="BQ170" s="874"/>
      <c r="BR170" s="874"/>
      <c r="BS170" s="874"/>
      <c r="BT170" s="874"/>
      <c r="BU170" s="874"/>
      <c r="BV170" s="874"/>
      <c r="BW170" s="874"/>
      <c r="BX170" s="874"/>
      <c r="BY170" s="874"/>
      <c r="BZ170" s="874"/>
      <c r="CA170" s="874"/>
      <c r="CB170" s="874"/>
      <c r="CC170" s="874"/>
      <c r="CD170" s="874"/>
      <c r="CE170" s="874"/>
      <c r="CF170" s="874"/>
      <c r="CG170" s="874"/>
      <c r="CH170" s="874"/>
      <c r="CI170" s="874"/>
      <c r="CJ170" s="874"/>
      <c r="CK170" s="874"/>
      <c r="CL170" s="874"/>
      <c r="CM170" s="874"/>
      <c r="CN170" s="874"/>
      <c r="CO170" s="874"/>
      <c r="CP170" s="874"/>
      <c r="CQ170" s="874"/>
      <c r="CR170" s="874"/>
      <c r="CS170" s="874"/>
      <c r="CT170" s="874"/>
      <c r="CU170" s="874"/>
      <c r="CV170" s="874"/>
      <c r="CW170" s="874"/>
      <c r="CX170" s="874"/>
      <c r="CY170" s="874"/>
      <c r="CZ170" s="874"/>
      <c r="DA170" s="874"/>
      <c r="DB170" s="874"/>
      <c r="DC170" s="874"/>
      <c r="DD170" s="873"/>
    </row>
    <row r="171" spans="1:108" ht="18.75" customHeight="1">
      <c r="C171" s="301" t="s">
        <v>263</v>
      </c>
      <c r="D171" s="881"/>
      <c r="E171" s="873"/>
      <c r="F171" s="874"/>
      <c r="G171" s="874"/>
      <c r="H171" s="874"/>
      <c r="I171" s="874"/>
      <c r="J171" s="874"/>
      <c r="K171" s="874"/>
      <c r="L171" s="874"/>
      <c r="M171" s="874"/>
      <c r="N171" s="874"/>
      <c r="O171" s="874"/>
      <c r="P171" s="874"/>
      <c r="Q171" s="874"/>
      <c r="R171" s="874"/>
      <c r="S171" s="874"/>
      <c r="T171" s="874"/>
      <c r="U171" s="874"/>
      <c r="V171" s="874"/>
      <c r="W171" s="874"/>
      <c r="X171" s="874"/>
      <c r="Y171" s="874"/>
      <c r="Z171" s="874"/>
      <c r="AA171" s="874"/>
      <c r="AB171" s="874"/>
      <c r="AC171" s="874"/>
      <c r="AD171" s="874"/>
      <c r="AE171" s="874"/>
      <c r="AF171" s="874"/>
      <c r="AG171" s="874"/>
      <c r="AH171" s="874"/>
      <c r="AI171" s="874"/>
      <c r="AJ171" s="874"/>
      <c r="AK171" s="874"/>
      <c r="AL171" s="874"/>
      <c r="AM171" s="874"/>
      <c r="AN171" s="874"/>
      <c r="AO171" s="874"/>
      <c r="AP171" s="874"/>
      <c r="AQ171" s="874"/>
      <c r="AR171" s="874"/>
      <c r="AS171" s="874"/>
      <c r="AT171" s="874"/>
      <c r="AU171" s="874"/>
      <c r="AV171" s="874"/>
      <c r="AW171" s="874"/>
      <c r="AX171" s="874"/>
      <c r="AY171" s="874"/>
      <c r="AZ171" s="874"/>
      <c r="BA171" s="874"/>
      <c r="BB171" s="874"/>
      <c r="BC171" s="874"/>
      <c r="BD171" s="874"/>
      <c r="BE171" s="874"/>
      <c r="BF171" s="874"/>
      <c r="BG171" s="874"/>
      <c r="BH171" s="874"/>
      <c r="BI171" s="874"/>
      <c r="BJ171" s="874"/>
      <c r="BK171" s="874"/>
      <c r="BL171" s="874"/>
      <c r="BM171" s="874"/>
      <c r="BN171" s="874"/>
      <c r="BO171" s="874"/>
      <c r="BP171" s="874"/>
      <c r="BQ171" s="874"/>
      <c r="BR171" s="874"/>
      <c r="BS171" s="874"/>
      <c r="BT171" s="874"/>
      <c r="BU171" s="874"/>
      <c r="BV171" s="874"/>
      <c r="BW171" s="874"/>
      <c r="BX171" s="874"/>
      <c r="BY171" s="874"/>
      <c r="BZ171" s="874"/>
      <c r="CA171" s="874"/>
      <c r="CB171" s="874"/>
      <c r="CC171" s="874"/>
      <c r="CD171" s="874"/>
      <c r="CE171" s="874"/>
      <c r="CF171" s="874"/>
      <c r="CG171" s="874"/>
      <c r="CH171" s="874"/>
      <c r="CI171" s="874"/>
      <c r="CJ171" s="874"/>
      <c r="CK171" s="874"/>
      <c r="CL171" s="874"/>
      <c r="CM171" s="874"/>
      <c r="CN171" s="874"/>
      <c r="CO171" s="874"/>
      <c r="CP171" s="874"/>
      <c r="CQ171" s="874"/>
      <c r="CR171" s="874"/>
      <c r="CS171" s="874"/>
      <c r="CT171" s="874"/>
      <c r="CU171" s="874"/>
      <c r="CV171" s="874"/>
      <c r="CW171" s="874"/>
      <c r="CX171" s="874"/>
      <c r="CY171" s="874"/>
      <c r="CZ171" s="874"/>
      <c r="DA171" s="874"/>
      <c r="DB171" s="874"/>
      <c r="DC171" s="874"/>
      <c r="DD171" s="873"/>
    </row>
    <row r="172" spans="1:108" ht="18.75" customHeight="1">
      <c r="C172" s="301" t="s">
        <v>264</v>
      </c>
      <c r="D172" s="881"/>
      <c r="E172" s="873"/>
      <c r="F172" s="874"/>
      <c r="G172" s="874"/>
      <c r="H172" s="874"/>
      <c r="I172" s="874"/>
      <c r="J172" s="874"/>
      <c r="K172" s="874"/>
      <c r="L172" s="874"/>
      <c r="M172" s="874"/>
      <c r="N172" s="874"/>
      <c r="O172" s="874"/>
      <c r="P172" s="874"/>
      <c r="Q172" s="874"/>
      <c r="R172" s="874"/>
      <c r="S172" s="874"/>
      <c r="T172" s="874"/>
      <c r="U172" s="874"/>
      <c r="V172" s="874"/>
      <c r="W172" s="874"/>
      <c r="X172" s="874"/>
      <c r="Y172" s="874"/>
      <c r="Z172" s="874"/>
      <c r="AA172" s="874"/>
      <c r="AB172" s="874"/>
      <c r="AC172" s="874"/>
      <c r="AD172" s="874"/>
      <c r="AE172" s="874"/>
      <c r="AF172" s="874"/>
      <c r="AG172" s="874"/>
      <c r="AH172" s="874"/>
      <c r="AI172" s="874"/>
      <c r="AJ172" s="874"/>
      <c r="AK172" s="874"/>
      <c r="AL172" s="874"/>
      <c r="AM172" s="874"/>
      <c r="AN172" s="874"/>
      <c r="AO172" s="874"/>
      <c r="AP172" s="874"/>
      <c r="AQ172" s="874"/>
      <c r="AR172" s="874"/>
      <c r="AS172" s="874"/>
      <c r="AT172" s="874"/>
      <c r="AU172" s="874"/>
      <c r="AV172" s="874"/>
      <c r="AW172" s="874"/>
      <c r="AX172" s="874"/>
      <c r="AY172" s="874"/>
      <c r="AZ172" s="874"/>
      <c r="BA172" s="874"/>
      <c r="BB172" s="874"/>
      <c r="BC172" s="874"/>
      <c r="BD172" s="874"/>
      <c r="BE172" s="874"/>
      <c r="BF172" s="874"/>
      <c r="BG172" s="874"/>
      <c r="BH172" s="874"/>
      <c r="BI172" s="874"/>
      <c r="BJ172" s="874"/>
      <c r="BK172" s="874"/>
      <c r="BL172" s="874"/>
      <c r="BM172" s="874"/>
      <c r="BN172" s="874"/>
      <c r="BO172" s="874"/>
      <c r="BP172" s="874"/>
      <c r="BQ172" s="874"/>
      <c r="BR172" s="874"/>
      <c r="BS172" s="874"/>
      <c r="BT172" s="874"/>
      <c r="BU172" s="874"/>
      <c r="BV172" s="874"/>
      <c r="BW172" s="874"/>
      <c r="BX172" s="874"/>
      <c r="BY172" s="874"/>
      <c r="BZ172" s="874"/>
      <c r="CA172" s="874"/>
      <c r="CB172" s="874"/>
      <c r="CC172" s="874"/>
      <c r="CD172" s="874"/>
      <c r="CE172" s="874"/>
      <c r="CF172" s="874"/>
      <c r="CG172" s="874"/>
      <c r="CH172" s="874"/>
      <c r="CI172" s="874"/>
      <c r="CJ172" s="874"/>
      <c r="CK172" s="874"/>
      <c r="CL172" s="874"/>
      <c r="CM172" s="874"/>
      <c r="CN172" s="874"/>
      <c r="CO172" s="874"/>
      <c r="CP172" s="874"/>
      <c r="CQ172" s="874"/>
      <c r="CR172" s="874"/>
      <c r="CS172" s="874"/>
      <c r="CT172" s="874"/>
      <c r="CU172" s="874"/>
      <c r="CV172" s="874"/>
      <c r="CW172" s="874"/>
      <c r="CX172" s="874"/>
      <c r="CY172" s="874"/>
      <c r="CZ172" s="874"/>
      <c r="DA172" s="874"/>
      <c r="DB172" s="874"/>
      <c r="DC172" s="874"/>
      <c r="DD172" s="873"/>
    </row>
    <row r="173" spans="1:108" ht="18.75" customHeight="1">
      <c r="C173" s="301" t="s">
        <v>265</v>
      </c>
      <c r="D173" s="881"/>
      <c r="E173" s="873"/>
      <c r="F173" s="874"/>
      <c r="G173" s="874"/>
      <c r="H173" s="874"/>
      <c r="I173" s="874"/>
      <c r="J173" s="874"/>
      <c r="K173" s="874"/>
      <c r="L173" s="874"/>
      <c r="M173" s="874"/>
      <c r="N173" s="874"/>
      <c r="O173" s="874"/>
      <c r="P173" s="874"/>
      <c r="Q173" s="874"/>
      <c r="R173" s="874"/>
      <c r="S173" s="874"/>
      <c r="T173" s="874"/>
      <c r="U173" s="874"/>
      <c r="V173" s="874"/>
      <c r="W173" s="874"/>
      <c r="X173" s="874"/>
      <c r="Y173" s="874"/>
      <c r="Z173" s="874"/>
      <c r="AA173" s="874"/>
      <c r="AB173" s="874"/>
      <c r="AC173" s="874"/>
      <c r="AD173" s="874"/>
      <c r="AE173" s="874"/>
      <c r="AF173" s="874"/>
      <c r="AG173" s="874"/>
      <c r="AH173" s="874"/>
      <c r="AI173" s="874"/>
      <c r="AJ173" s="874"/>
      <c r="AK173" s="874"/>
      <c r="AL173" s="874"/>
      <c r="AM173" s="874"/>
      <c r="AN173" s="874"/>
      <c r="AO173" s="874"/>
      <c r="AP173" s="874"/>
      <c r="AQ173" s="874"/>
      <c r="AR173" s="874"/>
      <c r="AS173" s="874"/>
      <c r="AT173" s="874"/>
      <c r="AU173" s="874"/>
      <c r="AV173" s="874"/>
      <c r="AW173" s="874"/>
      <c r="AX173" s="874"/>
      <c r="AY173" s="874"/>
      <c r="AZ173" s="874"/>
      <c r="BA173" s="874"/>
      <c r="BB173" s="874"/>
      <c r="BC173" s="874"/>
      <c r="BD173" s="874"/>
      <c r="BE173" s="874"/>
      <c r="BF173" s="874"/>
      <c r="BG173" s="874"/>
      <c r="BH173" s="874"/>
      <c r="BI173" s="874"/>
      <c r="BJ173" s="874"/>
      <c r="BK173" s="874"/>
      <c r="BL173" s="874"/>
      <c r="BM173" s="874"/>
      <c r="BN173" s="874"/>
      <c r="BO173" s="874"/>
      <c r="BP173" s="874"/>
      <c r="BQ173" s="874"/>
      <c r="BR173" s="874"/>
      <c r="BS173" s="874"/>
      <c r="BT173" s="874"/>
      <c r="BU173" s="874"/>
      <c r="BV173" s="874"/>
      <c r="BW173" s="874"/>
      <c r="BX173" s="874"/>
      <c r="BY173" s="874"/>
      <c r="BZ173" s="874"/>
      <c r="CA173" s="874"/>
      <c r="CB173" s="874"/>
      <c r="CC173" s="874"/>
      <c r="CD173" s="874"/>
      <c r="CE173" s="874"/>
      <c r="CF173" s="874"/>
      <c r="CG173" s="874"/>
      <c r="CH173" s="874"/>
      <c r="CI173" s="874"/>
      <c r="CJ173" s="874"/>
      <c r="CK173" s="874"/>
      <c r="CL173" s="874"/>
      <c r="CM173" s="874"/>
      <c r="CN173" s="874"/>
      <c r="CO173" s="874"/>
      <c r="CP173" s="874"/>
      <c r="CQ173" s="874"/>
      <c r="CR173" s="874"/>
      <c r="CS173" s="874"/>
      <c r="CT173" s="874"/>
      <c r="CU173" s="874"/>
      <c r="CV173" s="874"/>
      <c r="CW173" s="874"/>
      <c r="CX173" s="874"/>
      <c r="CY173" s="874"/>
      <c r="CZ173" s="874"/>
      <c r="DA173" s="874"/>
      <c r="DB173" s="874"/>
      <c r="DC173" s="874"/>
      <c r="DD173" s="873"/>
    </row>
    <row r="174" spans="1:108" ht="18.75" customHeight="1">
      <c r="C174" s="301" t="s">
        <v>266</v>
      </c>
      <c r="D174" s="881"/>
      <c r="E174" s="873"/>
      <c r="F174" s="874"/>
      <c r="G174" s="874"/>
      <c r="H174" s="874"/>
      <c r="I174" s="874"/>
      <c r="J174" s="874"/>
      <c r="K174" s="874"/>
      <c r="L174" s="874"/>
      <c r="M174" s="874"/>
      <c r="N174" s="874"/>
      <c r="O174" s="874"/>
      <c r="P174" s="874"/>
      <c r="Q174" s="874"/>
      <c r="R174" s="874"/>
      <c r="S174" s="874"/>
      <c r="T174" s="874"/>
      <c r="U174" s="874"/>
      <c r="V174" s="874"/>
      <c r="W174" s="874"/>
      <c r="X174" s="874"/>
      <c r="Y174" s="874"/>
      <c r="Z174" s="874"/>
      <c r="AA174" s="874"/>
      <c r="AB174" s="874"/>
      <c r="AC174" s="874"/>
      <c r="AD174" s="874"/>
      <c r="AE174" s="874"/>
      <c r="AF174" s="874"/>
      <c r="AG174" s="874"/>
      <c r="AH174" s="874"/>
      <c r="AI174" s="874"/>
      <c r="AJ174" s="874"/>
      <c r="AK174" s="874"/>
      <c r="AL174" s="874"/>
      <c r="AM174" s="874"/>
      <c r="AN174" s="874"/>
      <c r="AO174" s="874"/>
      <c r="AP174" s="874"/>
      <c r="AQ174" s="874"/>
      <c r="AR174" s="874"/>
      <c r="AS174" s="874"/>
      <c r="AT174" s="874"/>
      <c r="AU174" s="874"/>
      <c r="AV174" s="874"/>
      <c r="AW174" s="874"/>
      <c r="AX174" s="874"/>
      <c r="AY174" s="874"/>
      <c r="AZ174" s="874"/>
      <c r="BA174" s="874"/>
      <c r="BB174" s="874"/>
      <c r="BC174" s="874"/>
      <c r="BD174" s="874"/>
      <c r="BE174" s="874"/>
      <c r="BF174" s="874"/>
      <c r="BG174" s="874"/>
      <c r="BH174" s="874"/>
      <c r="BI174" s="874"/>
      <c r="BJ174" s="874"/>
      <c r="BK174" s="874"/>
      <c r="BL174" s="874"/>
      <c r="BM174" s="874"/>
      <c r="BN174" s="874"/>
      <c r="BO174" s="874"/>
      <c r="BP174" s="874"/>
      <c r="BQ174" s="874"/>
      <c r="BR174" s="874"/>
      <c r="BS174" s="874"/>
      <c r="BT174" s="874"/>
      <c r="BU174" s="874"/>
      <c r="BV174" s="874"/>
      <c r="BW174" s="874"/>
      <c r="BX174" s="874"/>
      <c r="BY174" s="874"/>
      <c r="BZ174" s="874"/>
      <c r="CA174" s="874"/>
      <c r="CB174" s="874"/>
      <c r="CC174" s="874"/>
      <c r="CD174" s="874"/>
      <c r="CE174" s="874"/>
      <c r="CF174" s="874"/>
      <c r="CG174" s="874"/>
      <c r="CH174" s="874"/>
      <c r="CI174" s="874"/>
      <c r="CJ174" s="874"/>
      <c r="CK174" s="874"/>
      <c r="CL174" s="874"/>
      <c r="CM174" s="874"/>
      <c r="CN174" s="874"/>
      <c r="CO174" s="874"/>
      <c r="CP174" s="874"/>
      <c r="CQ174" s="874"/>
      <c r="CR174" s="874"/>
      <c r="CS174" s="874"/>
      <c r="CT174" s="874"/>
      <c r="CU174" s="874"/>
      <c r="CV174" s="874"/>
      <c r="CW174" s="874"/>
      <c r="CX174" s="874"/>
      <c r="CY174" s="874"/>
      <c r="CZ174" s="874"/>
      <c r="DA174" s="874"/>
      <c r="DB174" s="874"/>
      <c r="DC174" s="874"/>
      <c r="DD174" s="873"/>
    </row>
    <row r="175" spans="1:108" ht="18.75" customHeight="1">
      <c r="C175" s="301" t="s">
        <v>267</v>
      </c>
      <c r="D175" s="881"/>
      <c r="E175" s="873"/>
      <c r="F175" s="874"/>
      <c r="G175" s="874"/>
      <c r="H175" s="874"/>
      <c r="I175" s="874"/>
      <c r="J175" s="874"/>
      <c r="K175" s="874"/>
      <c r="L175" s="874"/>
      <c r="M175" s="874"/>
      <c r="N175" s="874"/>
      <c r="O175" s="874"/>
      <c r="P175" s="874"/>
      <c r="Q175" s="874"/>
      <c r="R175" s="874"/>
      <c r="S175" s="874"/>
      <c r="T175" s="874"/>
      <c r="U175" s="874"/>
      <c r="V175" s="874"/>
      <c r="W175" s="874"/>
      <c r="X175" s="874"/>
      <c r="Y175" s="874"/>
      <c r="Z175" s="874"/>
      <c r="AA175" s="874"/>
      <c r="AB175" s="874"/>
      <c r="AC175" s="874"/>
      <c r="AD175" s="874"/>
      <c r="AE175" s="874"/>
      <c r="AF175" s="874"/>
      <c r="AG175" s="874"/>
      <c r="AH175" s="874"/>
      <c r="AI175" s="874"/>
      <c r="AJ175" s="874"/>
      <c r="AK175" s="874"/>
      <c r="AL175" s="874"/>
      <c r="AM175" s="874"/>
      <c r="AN175" s="874"/>
      <c r="AO175" s="874"/>
      <c r="AP175" s="874"/>
      <c r="AQ175" s="874"/>
      <c r="AR175" s="874"/>
      <c r="AS175" s="874"/>
      <c r="AT175" s="874"/>
      <c r="AU175" s="874"/>
      <c r="AV175" s="874"/>
      <c r="AW175" s="874"/>
      <c r="AX175" s="874"/>
      <c r="AY175" s="874"/>
      <c r="AZ175" s="874"/>
      <c r="BA175" s="874"/>
      <c r="BB175" s="874"/>
      <c r="BC175" s="874"/>
      <c r="BD175" s="874"/>
      <c r="BE175" s="874"/>
      <c r="BF175" s="874"/>
      <c r="BG175" s="874"/>
      <c r="BH175" s="874"/>
      <c r="BI175" s="874"/>
      <c r="BJ175" s="874"/>
      <c r="BK175" s="874"/>
      <c r="BL175" s="874"/>
      <c r="BM175" s="874"/>
      <c r="BN175" s="874"/>
      <c r="BO175" s="874"/>
      <c r="BP175" s="874"/>
      <c r="BQ175" s="874"/>
      <c r="BR175" s="874"/>
      <c r="BS175" s="874"/>
      <c r="BT175" s="874"/>
      <c r="BU175" s="874"/>
      <c r="BV175" s="874"/>
      <c r="BW175" s="874"/>
      <c r="BX175" s="874"/>
      <c r="BY175" s="874"/>
      <c r="BZ175" s="874"/>
      <c r="CA175" s="874"/>
      <c r="CB175" s="874"/>
      <c r="CC175" s="874"/>
      <c r="CD175" s="874"/>
      <c r="CE175" s="874"/>
      <c r="CF175" s="874"/>
      <c r="CG175" s="874"/>
      <c r="CH175" s="874"/>
      <c r="CI175" s="874"/>
      <c r="CJ175" s="874"/>
      <c r="CK175" s="874"/>
      <c r="CL175" s="874"/>
      <c r="CM175" s="874"/>
      <c r="CN175" s="874"/>
      <c r="CO175" s="874"/>
      <c r="CP175" s="874"/>
      <c r="CQ175" s="874"/>
      <c r="CR175" s="874"/>
      <c r="CS175" s="874"/>
      <c r="CT175" s="874"/>
      <c r="CU175" s="874"/>
      <c r="CV175" s="874"/>
      <c r="CW175" s="874"/>
      <c r="CX175" s="874"/>
      <c r="CY175" s="874"/>
      <c r="CZ175" s="874"/>
      <c r="DA175" s="874"/>
      <c r="DB175" s="874"/>
      <c r="DC175" s="874"/>
      <c r="DD175" s="873"/>
    </row>
    <row r="176" spans="1:108" ht="18.75" customHeight="1">
      <c r="C176" s="301" t="s">
        <v>268</v>
      </c>
      <c r="D176" s="881"/>
      <c r="E176" s="873"/>
      <c r="F176" s="874"/>
      <c r="G176" s="874"/>
      <c r="H176" s="874"/>
      <c r="I176" s="874"/>
      <c r="J176" s="874"/>
      <c r="K176" s="874"/>
      <c r="L176" s="874"/>
      <c r="M176" s="874"/>
      <c r="N176" s="874"/>
      <c r="O176" s="874"/>
      <c r="P176" s="874"/>
      <c r="Q176" s="874"/>
      <c r="R176" s="874"/>
      <c r="S176" s="874"/>
      <c r="T176" s="874"/>
      <c r="U176" s="874"/>
      <c r="V176" s="874"/>
      <c r="W176" s="874"/>
      <c r="X176" s="874"/>
      <c r="Y176" s="874"/>
      <c r="Z176" s="874"/>
      <c r="AA176" s="874"/>
      <c r="AB176" s="874"/>
      <c r="AC176" s="874"/>
      <c r="AD176" s="874"/>
      <c r="AE176" s="874"/>
      <c r="AF176" s="874"/>
      <c r="AG176" s="874"/>
      <c r="AH176" s="874"/>
      <c r="AI176" s="874"/>
      <c r="AJ176" s="874"/>
      <c r="AK176" s="874"/>
      <c r="AL176" s="874"/>
      <c r="AM176" s="874"/>
      <c r="AN176" s="874"/>
      <c r="AO176" s="874"/>
      <c r="AP176" s="874"/>
      <c r="AQ176" s="874"/>
      <c r="AR176" s="874"/>
      <c r="AS176" s="874"/>
      <c r="AT176" s="874"/>
      <c r="AU176" s="874"/>
      <c r="AV176" s="874"/>
      <c r="AW176" s="874"/>
      <c r="AX176" s="874"/>
      <c r="AY176" s="874"/>
      <c r="AZ176" s="874"/>
      <c r="BA176" s="874"/>
      <c r="BB176" s="874"/>
      <c r="BC176" s="874"/>
      <c r="BD176" s="874"/>
      <c r="BE176" s="874"/>
      <c r="BF176" s="874"/>
      <c r="BG176" s="874"/>
      <c r="BH176" s="874"/>
      <c r="BI176" s="874"/>
      <c r="BJ176" s="874"/>
      <c r="BK176" s="874"/>
      <c r="BL176" s="874"/>
      <c r="BM176" s="874"/>
      <c r="BN176" s="874"/>
      <c r="BO176" s="874"/>
      <c r="BP176" s="874"/>
      <c r="BQ176" s="874"/>
      <c r="BR176" s="874"/>
      <c r="BS176" s="874"/>
      <c r="BT176" s="874"/>
      <c r="BU176" s="874"/>
      <c r="BV176" s="874"/>
      <c r="BW176" s="874"/>
      <c r="BX176" s="874"/>
      <c r="BY176" s="874"/>
      <c r="BZ176" s="874"/>
      <c r="CA176" s="874"/>
      <c r="CB176" s="874"/>
      <c r="CC176" s="874"/>
      <c r="CD176" s="874"/>
      <c r="CE176" s="874"/>
      <c r="CF176" s="874"/>
      <c r="CG176" s="874"/>
      <c r="CH176" s="874"/>
      <c r="CI176" s="874"/>
      <c r="CJ176" s="874"/>
      <c r="CK176" s="874"/>
      <c r="CL176" s="874"/>
      <c r="CM176" s="874"/>
      <c r="CN176" s="874"/>
      <c r="CO176" s="874"/>
      <c r="CP176" s="874"/>
      <c r="CQ176" s="874"/>
      <c r="CR176" s="874"/>
      <c r="CS176" s="874"/>
      <c r="CT176" s="874"/>
      <c r="CU176" s="874"/>
      <c r="CV176" s="874"/>
      <c r="CW176" s="874"/>
      <c r="CX176" s="874"/>
      <c r="CY176" s="874"/>
      <c r="CZ176" s="874"/>
      <c r="DA176" s="874"/>
      <c r="DB176" s="874"/>
      <c r="DC176" s="874"/>
      <c r="DD176" s="873"/>
    </row>
    <row r="177" spans="1:108" ht="18.75" customHeight="1">
      <c r="C177" s="301" t="s">
        <v>269</v>
      </c>
      <c r="D177" s="881"/>
      <c r="E177" s="873"/>
      <c r="F177" s="895"/>
      <c r="G177" s="895"/>
      <c r="H177" s="895"/>
      <c r="I177" s="895"/>
      <c r="J177" s="895"/>
      <c r="K177" s="895"/>
      <c r="L177" s="895"/>
      <c r="M177" s="895"/>
      <c r="N177" s="895"/>
      <c r="O177" s="895"/>
      <c r="P177" s="895"/>
      <c r="Q177" s="895"/>
      <c r="R177" s="895"/>
      <c r="S177" s="895"/>
      <c r="T177" s="895"/>
      <c r="U177" s="895"/>
      <c r="V177" s="895"/>
      <c r="W177" s="895"/>
      <c r="X177" s="895"/>
      <c r="Y177" s="895"/>
      <c r="Z177" s="895"/>
      <c r="AA177" s="895"/>
      <c r="AB177" s="895"/>
      <c r="AC177" s="895"/>
      <c r="AD177" s="895"/>
      <c r="AE177" s="895"/>
      <c r="AF177" s="895"/>
      <c r="AG177" s="895"/>
      <c r="AH177" s="895"/>
      <c r="AI177" s="895"/>
      <c r="AJ177" s="895"/>
      <c r="AK177" s="895"/>
      <c r="AL177" s="895"/>
      <c r="AM177" s="895"/>
      <c r="AN177" s="895"/>
      <c r="AO177" s="895"/>
      <c r="AP177" s="895"/>
      <c r="AQ177" s="895"/>
      <c r="AR177" s="895"/>
      <c r="AS177" s="895"/>
      <c r="AT177" s="895"/>
      <c r="AU177" s="895"/>
      <c r="AV177" s="895"/>
      <c r="AW177" s="895"/>
      <c r="AX177" s="895"/>
      <c r="AY177" s="895"/>
      <c r="AZ177" s="895"/>
      <c r="BA177" s="895"/>
      <c r="BB177" s="895"/>
      <c r="BC177" s="895"/>
      <c r="BD177" s="895"/>
      <c r="BE177" s="895"/>
      <c r="BF177" s="895"/>
      <c r="BG177" s="895"/>
      <c r="BH177" s="895"/>
      <c r="BI177" s="895"/>
      <c r="BJ177" s="895"/>
      <c r="BK177" s="895"/>
      <c r="BL177" s="895"/>
      <c r="BM177" s="895"/>
      <c r="BN177" s="895"/>
      <c r="BO177" s="895"/>
      <c r="BP177" s="895"/>
      <c r="BQ177" s="895"/>
      <c r="BR177" s="895"/>
      <c r="BS177" s="895"/>
      <c r="BT177" s="895"/>
      <c r="BU177" s="895"/>
      <c r="BV177" s="895"/>
      <c r="BW177" s="895"/>
      <c r="BX177" s="895"/>
      <c r="BY177" s="895"/>
      <c r="BZ177" s="895"/>
      <c r="CA177" s="895"/>
      <c r="CB177" s="895"/>
      <c r="CC177" s="895"/>
      <c r="CD177" s="895"/>
      <c r="CE177" s="895"/>
      <c r="CF177" s="895"/>
      <c r="CG177" s="895"/>
      <c r="CH177" s="895"/>
      <c r="CI177" s="895"/>
      <c r="CJ177" s="895"/>
      <c r="CK177" s="895"/>
      <c r="CL177" s="895"/>
      <c r="CM177" s="895"/>
      <c r="CN177" s="895"/>
      <c r="CO177" s="895"/>
      <c r="CP177" s="895"/>
      <c r="CQ177" s="895"/>
      <c r="CR177" s="895"/>
      <c r="CS177" s="895"/>
      <c r="CT177" s="895"/>
      <c r="CU177" s="895"/>
      <c r="CV177" s="895"/>
      <c r="CW177" s="895"/>
      <c r="CX177" s="895"/>
      <c r="CY177" s="895"/>
      <c r="CZ177" s="895"/>
      <c r="DA177" s="895"/>
      <c r="DB177" s="895"/>
      <c r="DC177" s="895"/>
      <c r="DD177" s="882"/>
    </row>
    <row r="178" spans="1:108" ht="18.75" customHeight="1">
      <c r="C178" s="301" t="s">
        <v>270</v>
      </c>
      <c r="D178" s="881"/>
      <c r="E178" s="873"/>
      <c r="F178" s="874"/>
      <c r="G178" s="874"/>
      <c r="H178" s="874"/>
      <c r="I178" s="874"/>
      <c r="J178" s="874"/>
      <c r="K178" s="874"/>
      <c r="L178" s="874"/>
      <c r="M178" s="874"/>
      <c r="N178" s="874"/>
      <c r="O178" s="874"/>
      <c r="P178" s="874"/>
      <c r="Q178" s="874"/>
      <c r="R178" s="874"/>
      <c r="S178" s="874"/>
      <c r="T178" s="874"/>
      <c r="U178" s="874"/>
      <c r="V178" s="874"/>
      <c r="W178" s="874"/>
      <c r="X178" s="874"/>
      <c r="Y178" s="874"/>
      <c r="Z178" s="874"/>
      <c r="AA178" s="874"/>
      <c r="AB178" s="874"/>
      <c r="AC178" s="874"/>
      <c r="AD178" s="874"/>
      <c r="AE178" s="874"/>
      <c r="AF178" s="874"/>
      <c r="AG178" s="874"/>
      <c r="AH178" s="874"/>
      <c r="AI178" s="874"/>
      <c r="AJ178" s="874"/>
      <c r="AK178" s="874"/>
      <c r="AL178" s="874"/>
      <c r="AM178" s="874"/>
      <c r="AN178" s="874"/>
      <c r="AO178" s="874"/>
      <c r="AP178" s="874"/>
      <c r="AQ178" s="874"/>
      <c r="AR178" s="874"/>
      <c r="AS178" s="874"/>
      <c r="AT178" s="874"/>
      <c r="AU178" s="874"/>
      <c r="AV178" s="874"/>
      <c r="AW178" s="874"/>
      <c r="AX178" s="874"/>
      <c r="AY178" s="874"/>
      <c r="AZ178" s="874"/>
      <c r="BA178" s="874"/>
      <c r="BB178" s="874"/>
      <c r="BC178" s="874"/>
      <c r="BD178" s="874"/>
      <c r="BE178" s="874"/>
      <c r="BF178" s="874"/>
      <c r="BG178" s="874"/>
      <c r="BH178" s="874"/>
      <c r="BI178" s="874"/>
      <c r="BJ178" s="874"/>
      <c r="BK178" s="874"/>
      <c r="BL178" s="874"/>
      <c r="BM178" s="874"/>
      <c r="BN178" s="874"/>
      <c r="BO178" s="874"/>
      <c r="BP178" s="874"/>
      <c r="BQ178" s="874"/>
      <c r="BR178" s="874"/>
      <c r="BS178" s="874"/>
      <c r="BT178" s="874"/>
      <c r="BU178" s="874"/>
      <c r="BV178" s="874"/>
      <c r="BW178" s="874"/>
      <c r="BX178" s="874"/>
      <c r="BY178" s="874"/>
      <c r="BZ178" s="874"/>
      <c r="CA178" s="874"/>
      <c r="CB178" s="874"/>
      <c r="CC178" s="874"/>
      <c r="CD178" s="874"/>
      <c r="CE178" s="874"/>
      <c r="CF178" s="874"/>
      <c r="CG178" s="874"/>
      <c r="CH178" s="874"/>
      <c r="CI178" s="874"/>
      <c r="CJ178" s="874"/>
      <c r="CK178" s="874"/>
      <c r="CL178" s="874"/>
      <c r="CM178" s="874"/>
      <c r="CN178" s="874"/>
      <c r="CO178" s="874"/>
      <c r="CP178" s="874"/>
      <c r="CQ178" s="874"/>
      <c r="CR178" s="874"/>
      <c r="CS178" s="874"/>
      <c r="CT178" s="874"/>
      <c r="CU178" s="874"/>
      <c r="CV178" s="874"/>
      <c r="CW178" s="874"/>
      <c r="CX178" s="874"/>
      <c r="CY178" s="874"/>
      <c r="CZ178" s="874"/>
      <c r="DA178" s="874"/>
      <c r="DB178" s="874"/>
      <c r="DC178" s="874"/>
      <c r="DD178" s="873"/>
    </row>
    <row r="179" spans="1:108" ht="18.75" customHeight="1">
      <c r="C179" s="301" t="s">
        <v>271</v>
      </c>
      <c r="D179" s="881"/>
      <c r="E179" s="873"/>
      <c r="F179" s="874"/>
      <c r="G179" s="874"/>
      <c r="H179" s="874"/>
      <c r="I179" s="874"/>
      <c r="J179" s="874"/>
      <c r="K179" s="874"/>
      <c r="L179" s="874"/>
      <c r="M179" s="874"/>
      <c r="N179" s="874"/>
      <c r="O179" s="874"/>
      <c r="P179" s="874"/>
      <c r="Q179" s="874"/>
      <c r="R179" s="874"/>
      <c r="S179" s="874"/>
      <c r="T179" s="874"/>
      <c r="U179" s="874"/>
      <c r="V179" s="874"/>
      <c r="W179" s="874"/>
      <c r="X179" s="874"/>
      <c r="Y179" s="874"/>
      <c r="Z179" s="874"/>
      <c r="AA179" s="874"/>
      <c r="AB179" s="874"/>
      <c r="AC179" s="874"/>
      <c r="AD179" s="874"/>
      <c r="AE179" s="874"/>
      <c r="AF179" s="874"/>
      <c r="AG179" s="874"/>
      <c r="AH179" s="874"/>
      <c r="AI179" s="874"/>
      <c r="AJ179" s="874"/>
      <c r="AK179" s="874"/>
      <c r="AL179" s="874"/>
      <c r="AM179" s="874"/>
      <c r="AN179" s="874"/>
      <c r="AO179" s="874"/>
      <c r="AP179" s="874"/>
      <c r="AQ179" s="874"/>
      <c r="AR179" s="874"/>
      <c r="AS179" s="874"/>
      <c r="AT179" s="874"/>
      <c r="AU179" s="874"/>
      <c r="AV179" s="874"/>
      <c r="AW179" s="874"/>
      <c r="AX179" s="874"/>
      <c r="AY179" s="874"/>
      <c r="AZ179" s="874"/>
      <c r="BA179" s="874"/>
      <c r="BB179" s="874"/>
      <c r="BC179" s="874"/>
      <c r="BD179" s="874"/>
      <c r="BE179" s="874"/>
      <c r="BF179" s="874"/>
      <c r="BG179" s="874"/>
      <c r="BH179" s="874"/>
      <c r="BI179" s="874"/>
      <c r="BJ179" s="874"/>
      <c r="BK179" s="874"/>
      <c r="BL179" s="874"/>
      <c r="BM179" s="874"/>
      <c r="BN179" s="874"/>
      <c r="BO179" s="874"/>
      <c r="BP179" s="874"/>
      <c r="BQ179" s="874"/>
      <c r="BR179" s="874"/>
      <c r="BS179" s="874"/>
      <c r="BT179" s="874"/>
      <c r="BU179" s="874"/>
      <c r="BV179" s="874"/>
      <c r="BW179" s="874"/>
      <c r="BX179" s="874"/>
      <c r="BY179" s="874"/>
      <c r="BZ179" s="874"/>
      <c r="CA179" s="874"/>
      <c r="CB179" s="874"/>
      <c r="CC179" s="874"/>
      <c r="CD179" s="874"/>
      <c r="CE179" s="874"/>
      <c r="CF179" s="874"/>
      <c r="CG179" s="874"/>
      <c r="CH179" s="874"/>
      <c r="CI179" s="874"/>
      <c r="CJ179" s="874"/>
      <c r="CK179" s="874"/>
      <c r="CL179" s="874"/>
      <c r="CM179" s="874"/>
      <c r="CN179" s="874"/>
      <c r="CO179" s="874"/>
      <c r="CP179" s="874"/>
      <c r="CQ179" s="874"/>
      <c r="CR179" s="874"/>
      <c r="CS179" s="874"/>
      <c r="CT179" s="874"/>
      <c r="CU179" s="874"/>
      <c r="CV179" s="874"/>
      <c r="CW179" s="874"/>
      <c r="CX179" s="874"/>
      <c r="CY179" s="874"/>
      <c r="CZ179" s="874"/>
      <c r="DA179" s="874"/>
      <c r="DB179" s="874"/>
      <c r="DC179" s="874"/>
      <c r="DD179" s="873"/>
    </row>
    <row r="180" spans="1:108" ht="18.75" customHeight="1">
      <c r="C180" s="301" t="s">
        <v>272</v>
      </c>
      <c r="D180" s="881"/>
      <c r="E180" s="873"/>
      <c r="F180" s="874"/>
      <c r="G180" s="874"/>
      <c r="H180" s="874"/>
      <c r="I180" s="874"/>
      <c r="J180" s="874"/>
      <c r="K180" s="874"/>
      <c r="L180" s="874"/>
      <c r="M180" s="874"/>
      <c r="N180" s="874"/>
      <c r="O180" s="874"/>
      <c r="P180" s="874"/>
      <c r="Q180" s="874"/>
      <c r="R180" s="874"/>
      <c r="S180" s="874"/>
      <c r="T180" s="874"/>
      <c r="U180" s="874"/>
      <c r="V180" s="874"/>
      <c r="W180" s="874"/>
      <c r="X180" s="874"/>
      <c r="Y180" s="874"/>
      <c r="Z180" s="874"/>
      <c r="AA180" s="874"/>
      <c r="AB180" s="874"/>
      <c r="AC180" s="874"/>
      <c r="AD180" s="874"/>
      <c r="AE180" s="874"/>
      <c r="AF180" s="874"/>
      <c r="AG180" s="874"/>
      <c r="AH180" s="874"/>
      <c r="AI180" s="874"/>
      <c r="AJ180" s="874"/>
      <c r="AK180" s="874"/>
      <c r="AL180" s="874"/>
      <c r="AM180" s="874"/>
      <c r="AN180" s="874"/>
      <c r="AO180" s="874"/>
      <c r="AP180" s="874"/>
      <c r="AQ180" s="874"/>
      <c r="AR180" s="874"/>
      <c r="AS180" s="874"/>
      <c r="AT180" s="874"/>
      <c r="AU180" s="874"/>
      <c r="AV180" s="874"/>
      <c r="AW180" s="874"/>
      <c r="AX180" s="874"/>
      <c r="AY180" s="874"/>
      <c r="AZ180" s="874"/>
      <c r="BA180" s="874"/>
      <c r="BB180" s="874"/>
      <c r="BC180" s="874"/>
      <c r="BD180" s="874"/>
      <c r="BE180" s="874"/>
      <c r="BF180" s="874"/>
      <c r="BG180" s="874"/>
      <c r="BH180" s="874"/>
      <c r="BI180" s="874"/>
      <c r="BJ180" s="874"/>
      <c r="BK180" s="874"/>
      <c r="BL180" s="874"/>
      <c r="BM180" s="874"/>
      <c r="BN180" s="874"/>
      <c r="BO180" s="874"/>
      <c r="BP180" s="874"/>
      <c r="BQ180" s="874"/>
      <c r="BR180" s="874"/>
      <c r="BS180" s="874"/>
      <c r="BT180" s="874"/>
      <c r="BU180" s="874"/>
      <c r="BV180" s="874"/>
      <c r="BW180" s="874"/>
      <c r="BX180" s="874"/>
      <c r="BY180" s="874"/>
      <c r="BZ180" s="874"/>
      <c r="CA180" s="874"/>
      <c r="CB180" s="874"/>
      <c r="CC180" s="874"/>
      <c r="CD180" s="874"/>
      <c r="CE180" s="874"/>
      <c r="CF180" s="874"/>
      <c r="CG180" s="874"/>
      <c r="CH180" s="874"/>
      <c r="CI180" s="874"/>
      <c r="CJ180" s="874"/>
      <c r="CK180" s="874"/>
      <c r="CL180" s="874"/>
      <c r="CM180" s="874"/>
      <c r="CN180" s="874"/>
      <c r="CO180" s="874"/>
      <c r="CP180" s="874"/>
      <c r="CQ180" s="874"/>
      <c r="CR180" s="874"/>
      <c r="CS180" s="874"/>
      <c r="CT180" s="874"/>
      <c r="CU180" s="874"/>
      <c r="CV180" s="874"/>
      <c r="CW180" s="874"/>
      <c r="CX180" s="874"/>
      <c r="CY180" s="874"/>
      <c r="CZ180" s="874"/>
      <c r="DA180" s="874"/>
      <c r="DB180" s="874"/>
      <c r="DC180" s="874"/>
      <c r="DD180" s="873"/>
    </row>
    <row r="181" spans="1:108" ht="18.75" customHeight="1">
      <c r="C181" s="301" t="s">
        <v>273</v>
      </c>
      <c r="D181" s="881"/>
      <c r="E181" s="873"/>
      <c r="F181" s="874"/>
      <c r="G181" s="874"/>
      <c r="H181" s="874"/>
      <c r="I181" s="874"/>
      <c r="J181" s="874"/>
      <c r="K181" s="874"/>
      <c r="L181" s="874"/>
      <c r="M181" s="874"/>
      <c r="N181" s="874"/>
      <c r="O181" s="874"/>
      <c r="P181" s="874"/>
      <c r="Q181" s="874"/>
      <c r="R181" s="874"/>
      <c r="S181" s="874"/>
      <c r="T181" s="874"/>
      <c r="U181" s="874"/>
      <c r="V181" s="874"/>
      <c r="W181" s="874"/>
      <c r="X181" s="874"/>
      <c r="Y181" s="874"/>
      <c r="Z181" s="874"/>
      <c r="AA181" s="874"/>
      <c r="AB181" s="874"/>
      <c r="AC181" s="874"/>
      <c r="AD181" s="874"/>
      <c r="AE181" s="874"/>
      <c r="AF181" s="874"/>
      <c r="AG181" s="874"/>
      <c r="AH181" s="874"/>
      <c r="AI181" s="874"/>
      <c r="AJ181" s="874"/>
      <c r="AK181" s="874"/>
      <c r="AL181" s="874"/>
      <c r="AM181" s="874"/>
      <c r="AN181" s="874"/>
      <c r="AO181" s="874"/>
      <c r="AP181" s="874"/>
      <c r="AQ181" s="874"/>
      <c r="AR181" s="874"/>
      <c r="AS181" s="874"/>
      <c r="AT181" s="874"/>
      <c r="AU181" s="874"/>
      <c r="AV181" s="874"/>
      <c r="AW181" s="874"/>
      <c r="AX181" s="874"/>
      <c r="AY181" s="874"/>
      <c r="AZ181" s="874"/>
      <c r="BA181" s="874"/>
      <c r="BB181" s="874"/>
      <c r="BC181" s="874"/>
      <c r="BD181" s="874"/>
      <c r="BE181" s="874"/>
      <c r="BF181" s="874"/>
      <c r="BG181" s="874"/>
      <c r="BH181" s="874"/>
      <c r="BI181" s="874"/>
      <c r="BJ181" s="874"/>
      <c r="BK181" s="874"/>
      <c r="BL181" s="874"/>
      <c r="BM181" s="874"/>
      <c r="BN181" s="874"/>
      <c r="BO181" s="874"/>
      <c r="BP181" s="874"/>
      <c r="BQ181" s="874"/>
      <c r="BR181" s="874"/>
      <c r="BS181" s="874"/>
      <c r="BT181" s="874"/>
      <c r="BU181" s="874"/>
      <c r="BV181" s="874"/>
      <c r="BW181" s="874"/>
      <c r="BX181" s="874"/>
      <c r="BY181" s="874"/>
      <c r="BZ181" s="874"/>
      <c r="CA181" s="874"/>
      <c r="CB181" s="874"/>
      <c r="CC181" s="874"/>
      <c r="CD181" s="874"/>
      <c r="CE181" s="874"/>
      <c r="CF181" s="874"/>
      <c r="CG181" s="874"/>
      <c r="CH181" s="874"/>
      <c r="CI181" s="874"/>
      <c r="CJ181" s="874"/>
      <c r="CK181" s="874"/>
      <c r="CL181" s="874"/>
      <c r="CM181" s="874"/>
      <c r="CN181" s="874"/>
      <c r="CO181" s="874"/>
      <c r="CP181" s="874"/>
      <c r="CQ181" s="874"/>
      <c r="CR181" s="874"/>
      <c r="CS181" s="874"/>
      <c r="CT181" s="874"/>
      <c r="CU181" s="874"/>
      <c r="CV181" s="874"/>
      <c r="CW181" s="874"/>
      <c r="CX181" s="874"/>
      <c r="CY181" s="874"/>
      <c r="CZ181" s="874"/>
      <c r="DA181" s="874"/>
      <c r="DB181" s="874"/>
      <c r="DC181" s="874"/>
      <c r="DD181" s="873"/>
    </row>
    <row r="182" spans="1:108" ht="18.75" customHeight="1">
      <c r="C182" s="301" t="s">
        <v>274</v>
      </c>
      <c r="D182" s="881"/>
      <c r="E182" s="873"/>
      <c r="F182" s="874"/>
      <c r="G182" s="874"/>
      <c r="H182" s="874"/>
      <c r="I182" s="874"/>
      <c r="J182" s="874"/>
      <c r="K182" s="874"/>
      <c r="L182" s="874"/>
      <c r="M182" s="874"/>
      <c r="N182" s="874"/>
      <c r="O182" s="874"/>
      <c r="P182" s="874"/>
      <c r="Q182" s="874"/>
      <c r="R182" s="874"/>
      <c r="S182" s="874"/>
      <c r="T182" s="874"/>
      <c r="U182" s="874"/>
      <c r="V182" s="874"/>
      <c r="W182" s="874"/>
      <c r="X182" s="874"/>
      <c r="Y182" s="874"/>
      <c r="Z182" s="874"/>
      <c r="AA182" s="874"/>
      <c r="AB182" s="874"/>
      <c r="AC182" s="874"/>
      <c r="AD182" s="874"/>
      <c r="AE182" s="874"/>
      <c r="AF182" s="874"/>
      <c r="AG182" s="874"/>
      <c r="AH182" s="874"/>
      <c r="AI182" s="874"/>
      <c r="AJ182" s="874"/>
      <c r="AK182" s="874"/>
      <c r="AL182" s="874"/>
      <c r="AM182" s="874"/>
      <c r="AN182" s="874"/>
      <c r="AO182" s="874"/>
      <c r="AP182" s="874"/>
      <c r="AQ182" s="874"/>
      <c r="AR182" s="874"/>
      <c r="AS182" s="874"/>
      <c r="AT182" s="874"/>
      <c r="AU182" s="874"/>
      <c r="AV182" s="874"/>
      <c r="AW182" s="874"/>
      <c r="AX182" s="874"/>
      <c r="AY182" s="874"/>
      <c r="AZ182" s="874"/>
      <c r="BA182" s="874"/>
      <c r="BB182" s="874"/>
      <c r="BC182" s="874"/>
      <c r="BD182" s="874"/>
      <c r="BE182" s="874"/>
      <c r="BF182" s="874"/>
      <c r="BG182" s="874"/>
      <c r="BH182" s="874"/>
      <c r="BI182" s="874"/>
      <c r="BJ182" s="874"/>
      <c r="BK182" s="874"/>
      <c r="BL182" s="874"/>
      <c r="BM182" s="874"/>
      <c r="BN182" s="874"/>
      <c r="BO182" s="874"/>
      <c r="BP182" s="874"/>
      <c r="BQ182" s="874"/>
      <c r="BR182" s="874"/>
      <c r="BS182" s="874"/>
      <c r="BT182" s="874"/>
      <c r="BU182" s="874"/>
      <c r="BV182" s="874"/>
      <c r="BW182" s="874"/>
      <c r="BX182" s="874"/>
      <c r="BY182" s="874"/>
      <c r="BZ182" s="874"/>
      <c r="CA182" s="874"/>
      <c r="CB182" s="874"/>
      <c r="CC182" s="874"/>
      <c r="CD182" s="874"/>
      <c r="CE182" s="874"/>
      <c r="CF182" s="874"/>
      <c r="CG182" s="874"/>
      <c r="CH182" s="874"/>
      <c r="CI182" s="874"/>
      <c r="CJ182" s="874"/>
      <c r="CK182" s="874"/>
      <c r="CL182" s="874"/>
      <c r="CM182" s="874"/>
      <c r="CN182" s="874"/>
      <c r="CO182" s="874"/>
      <c r="CP182" s="874"/>
      <c r="CQ182" s="874"/>
      <c r="CR182" s="874"/>
      <c r="CS182" s="874"/>
      <c r="CT182" s="874"/>
      <c r="CU182" s="874"/>
      <c r="CV182" s="874"/>
      <c r="CW182" s="874"/>
      <c r="CX182" s="874"/>
      <c r="CY182" s="874"/>
      <c r="CZ182" s="874"/>
      <c r="DA182" s="874"/>
      <c r="DB182" s="874"/>
      <c r="DC182" s="874"/>
      <c r="DD182" s="873"/>
    </row>
    <row r="183" spans="1:108" ht="18.75" customHeight="1" thickBot="1">
      <c r="C183" s="303" t="s">
        <v>192</v>
      </c>
      <c r="D183" s="890"/>
      <c r="E183" s="877"/>
      <c r="F183" s="878"/>
      <c r="G183" s="878"/>
      <c r="H183" s="878"/>
      <c r="I183" s="878"/>
      <c r="J183" s="878"/>
      <c r="K183" s="878"/>
      <c r="L183" s="878"/>
      <c r="M183" s="878"/>
      <c r="N183" s="878"/>
      <c r="O183" s="878"/>
      <c r="P183" s="878"/>
      <c r="Q183" s="878"/>
      <c r="R183" s="878"/>
      <c r="S183" s="878"/>
      <c r="T183" s="878"/>
      <c r="U183" s="878"/>
      <c r="V183" s="878"/>
      <c r="W183" s="878"/>
      <c r="X183" s="878"/>
      <c r="Y183" s="878"/>
      <c r="Z183" s="878"/>
      <c r="AA183" s="878"/>
      <c r="AB183" s="878"/>
      <c r="AC183" s="878"/>
      <c r="AD183" s="878"/>
      <c r="AE183" s="878"/>
      <c r="AF183" s="878"/>
      <c r="AG183" s="878"/>
      <c r="AH183" s="878"/>
      <c r="AI183" s="878"/>
      <c r="AJ183" s="878"/>
      <c r="AK183" s="878"/>
      <c r="AL183" s="878"/>
      <c r="AM183" s="878"/>
      <c r="AN183" s="878"/>
      <c r="AO183" s="878"/>
      <c r="AP183" s="878"/>
      <c r="AQ183" s="878"/>
      <c r="AR183" s="878"/>
      <c r="AS183" s="878"/>
      <c r="AT183" s="878"/>
      <c r="AU183" s="878"/>
      <c r="AV183" s="878"/>
      <c r="AW183" s="878"/>
      <c r="AX183" s="878"/>
      <c r="AY183" s="878"/>
      <c r="AZ183" s="878"/>
      <c r="BA183" s="878"/>
      <c r="BB183" s="878"/>
      <c r="BC183" s="878"/>
      <c r="BD183" s="878"/>
      <c r="BE183" s="878"/>
      <c r="BF183" s="878"/>
      <c r="BG183" s="878"/>
      <c r="BH183" s="878"/>
      <c r="BI183" s="878"/>
      <c r="BJ183" s="878"/>
      <c r="BK183" s="878"/>
      <c r="BL183" s="878"/>
      <c r="BM183" s="878"/>
      <c r="BN183" s="878"/>
      <c r="BO183" s="878"/>
      <c r="BP183" s="878"/>
      <c r="BQ183" s="878"/>
      <c r="BR183" s="878"/>
      <c r="BS183" s="878"/>
      <c r="BT183" s="878"/>
      <c r="BU183" s="878"/>
      <c r="BV183" s="878"/>
      <c r="BW183" s="878"/>
      <c r="BX183" s="878"/>
      <c r="BY183" s="878"/>
      <c r="BZ183" s="878"/>
      <c r="CA183" s="878"/>
      <c r="CB183" s="878"/>
      <c r="CC183" s="878"/>
      <c r="CD183" s="878"/>
      <c r="CE183" s="878"/>
      <c r="CF183" s="878"/>
      <c r="CG183" s="878"/>
      <c r="CH183" s="878"/>
      <c r="CI183" s="878"/>
      <c r="CJ183" s="878"/>
      <c r="CK183" s="878"/>
      <c r="CL183" s="878"/>
      <c r="CM183" s="878"/>
      <c r="CN183" s="878"/>
      <c r="CO183" s="878"/>
      <c r="CP183" s="878"/>
      <c r="CQ183" s="878"/>
      <c r="CR183" s="878"/>
      <c r="CS183" s="878"/>
      <c r="CT183" s="878"/>
      <c r="CU183" s="878"/>
      <c r="CV183" s="878"/>
      <c r="CW183" s="878"/>
      <c r="CX183" s="878"/>
      <c r="CY183" s="878"/>
      <c r="CZ183" s="878"/>
      <c r="DA183" s="878"/>
      <c r="DB183" s="878"/>
      <c r="DC183" s="878"/>
      <c r="DD183" s="877"/>
    </row>
    <row r="184" spans="1:108" ht="18.75" customHeight="1" thickBot="1">
      <c r="C184" s="317" t="s">
        <v>540</v>
      </c>
      <c r="D184" s="135"/>
      <c r="E184" s="290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136"/>
      <c r="CA184" s="136"/>
      <c r="CB184" s="136"/>
      <c r="CC184" s="136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6"/>
      <c r="CO184" s="136"/>
      <c r="CP184" s="136"/>
      <c r="CQ184" s="136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6"/>
      <c r="DC184" s="136"/>
      <c r="DD184" s="137"/>
    </row>
    <row r="185" spans="1:108" ht="18.75" customHeight="1" thickBot="1">
      <c r="A185" s="74"/>
      <c r="C185" s="318" t="s">
        <v>140</v>
      </c>
      <c r="D185" s="319"/>
      <c r="E185" s="320"/>
      <c r="F185" s="322"/>
      <c r="G185" s="321"/>
      <c r="H185" s="323"/>
      <c r="I185" s="323"/>
      <c r="J185" s="323"/>
      <c r="K185" s="323"/>
      <c r="L185" s="323"/>
      <c r="M185" s="323"/>
      <c r="N185" s="323"/>
      <c r="O185" s="323"/>
      <c r="P185" s="323"/>
      <c r="Q185" s="323"/>
      <c r="R185" s="323"/>
      <c r="S185" s="323"/>
      <c r="T185" s="323"/>
      <c r="U185" s="323"/>
      <c r="V185" s="323"/>
      <c r="W185" s="323"/>
      <c r="X185" s="323"/>
      <c r="Y185" s="323"/>
      <c r="Z185" s="323"/>
      <c r="AA185" s="323"/>
      <c r="AB185" s="323"/>
      <c r="AC185" s="323"/>
      <c r="AD185" s="323"/>
      <c r="AE185" s="323"/>
      <c r="AF185" s="323"/>
      <c r="AG185" s="323"/>
      <c r="AH185" s="323"/>
      <c r="AI185" s="323"/>
      <c r="AJ185" s="323"/>
      <c r="AK185" s="323"/>
      <c r="AL185" s="323"/>
      <c r="AM185" s="323"/>
      <c r="AN185" s="323"/>
      <c r="AO185" s="323"/>
      <c r="AP185" s="323"/>
      <c r="AQ185" s="323"/>
      <c r="AR185" s="323"/>
      <c r="AS185" s="323"/>
      <c r="AT185" s="323"/>
      <c r="AU185" s="323"/>
      <c r="AV185" s="323"/>
      <c r="AW185" s="323"/>
      <c r="AX185" s="323"/>
      <c r="AY185" s="323"/>
      <c r="AZ185" s="323"/>
      <c r="BA185" s="323"/>
      <c r="BB185" s="323"/>
      <c r="BC185" s="323"/>
      <c r="BD185" s="323"/>
      <c r="BE185" s="323"/>
      <c r="BF185" s="323"/>
      <c r="BG185" s="323"/>
      <c r="BH185" s="323"/>
      <c r="BI185" s="323"/>
      <c r="BJ185" s="323"/>
      <c r="BK185" s="323"/>
      <c r="BL185" s="323"/>
      <c r="BM185" s="323"/>
      <c r="BN185" s="323"/>
      <c r="BO185" s="323"/>
      <c r="BP185" s="323"/>
      <c r="BQ185" s="323"/>
      <c r="BR185" s="323"/>
      <c r="BS185" s="323"/>
      <c r="BT185" s="323"/>
      <c r="BU185" s="323"/>
      <c r="BV185" s="323"/>
      <c r="BW185" s="323"/>
      <c r="BX185" s="323"/>
      <c r="BY185" s="323"/>
      <c r="BZ185" s="323"/>
      <c r="CA185" s="323"/>
      <c r="CB185" s="323"/>
      <c r="CC185" s="323"/>
      <c r="CD185" s="323"/>
      <c r="CE185" s="323"/>
      <c r="CF185" s="323"/>
      <c r="CG185" s="323"/>
      <c r="CH185" s="323"/>
      <c r="CI185" s="323"/>
      <c r="CJ185" s="323"/>
      <c r="CK185" s="323"/>
      <c r="CL185" s="323"/>
      <c r="CM185" s="323"/>
      <c r="CN185" s="323"/>
      <c r="CO185" s="323"/>
      <c r="CP185" s="323"/>
      <c r="CQ185" s="323"/>
      <c r="CR185" s="323"/>
      <c r="CS185" s="323"/>
      <c r="CT185" s="323"/>
      <c r="CU185" s="323"/>
      <c r="CV185" s="323"/>
      <c r="CW185" s="323"/>
      <c r="CX185" s="323"/>
      <c r="CY185" s="323"/>
      <c r="CZ185" s="323"/>
      <c r="DA185" s="323"/>
      <c r="DB185" s="323"/>
      <c r="DC185" s="323"/>
      <c r="DD185" s="320"/>
    </row>
    <row r="186" spans="1:108" ht="18.75" customHeight="1" thickBot="1">
      <c r="C186" s="303" t="s">
        <v>141</v>
      </c>
      <c r="D186" s="890"/>
      <c r="E186" s="877"/>
      <c r="F186" s="878"/>
      <c r="G186" s="878"/>
      <c r="H186" s="878"/>
      <c r="I186" s="878"/>
      <c r="J186" s="878"/>
      <c r="K186" s="878"/>
      <c r="L186" s="878"/>
      <c r="M186" s="878"/>
      <c r="N186" s="878"/>
      <c r="O186" s="878"/>
      <c r="P186" s="878"/>
      <c r="Q186" s="878"/>
      <c r="R186" s="878"/>
      <c r="S186" s="878"/>
      <c r="T186" s="878"/>
      <c r="U186" s="878"/>
      <c r="V186" s="878"/>
      <c r="W186" s="878"/>
      <c r="X186" s="878"/>
      <c r="Y186" s="878"/>
      <c r="Z186" s="878"/>
      <c r="AA186" s="878"/>
      <c r="AB186" s="878"/>
      <c r="AC186" s="878"/>
      <c r="AD186" s="878"/>
      <c r="AE186" s="878"/>
      <c r="AF186" s="878"/>
      <c r="AG186" s="878"/>
      <c r="AH186" s="878"/>
      <c r="AI186" s="878"/>
      <c r="AJ186" s="878"/>
      <c r="AK186" s="878"/>
      <c r="AL186" s="878"/>
      <c r="AM186" s="878"/>
      <c r="AN186" s="878"/>
      <c r="AO186" s="878"/>
      <c r="AP186" s="878"/>
      <c r="AQ186" s="878"/>
      <c r="AR186" s="878"/>
      <c r="AS186" s="878"/>
      <c r="AT186" s="878"/>
      <c r="AU186" s="878"/>
      <c r="AV186" s="878"/>
      <c r="AW186" s="878"/>
      <c r="AX186" s="878"/>
      <c r="AY186" s="878"/>
      <c r="AZ186" s="878"/>
      <c r="BA186" s="878"/>
      <c r="BB186" s="878"/>
      <c r="BC186" s="878"/>
      <c r="BD186" s="878"/>
      <c r="BE186" s="878"/>
      <c r="BF186" s="878"/>
      <c r="BG186" s="878"/>
      <c r="BH186" s="878"/>
      <c r="BI186" s="878"/>
      <c r="BJ186" s="878"/>
      <c r="BK186" s="878"/>
      <c r="BL186" s="878"/>
      <c r="BM186" s="878"/>
      <c r="BN186" s="878"/>
      <c r="BO186" s="878"/>
      <c r="BP186" s="878"/>
      <c r="BQ186" s="878"/>
      <c r="BR186" s="878"/>
      <c r="BS186" s="878"/>
      <c r="BT186" s="878"/>
      <c r="BU186" s="878"/>
      <c r="BV186" s="878"/>
      <c r="BW186" s="878"/>
      <c r="BX186" s="878"/>
      <c r="BY186" s="878"/>
      <c r="BZ186" s="878"/>
      <c r="CA186" s="878"/>
      <c r="CB186" s="878"/>
      <c r="CC186" s="878"/>
      <c r="CD186" s="878"/>
      <c r="CE186" s="878"/>
      <c r="CF186" s="878"/>
      <c r="CG186" s="878"/>
      <c r="CH186" s="878"/>
      <c r="CI186" s="878"/>
      <c r="CJ186" s="878"/>
      <c r="CK186" s="878"/>
      <c r="CL186" s="878"/>
      <c r="CM186" s="878"/>
      <c r="CN186" s="878"/>
      <c r="CO186" s="878"/>
      <c r="CP186" s="878"/>
      <c r="CQ186" s="878"/>
      <c r="CR186" s="878"/>
      <c r="CS186" s="878"/>
      <c r="CT186" s="878"/>
      <c r="CU186" s="878"/>
      <c r="CV186" s="878"/>
      <c r="CW186" s="878"/>
      <c r="CX186" s="878"/>
      <c r="CY186" s="878"/>
      <c r="CZ186" s="878"/>
      <c r="DA186" s="878"/>
      <c r="DB186" s="878"/>
      <c r="DC186" s="878"/>
      <c r="DD186" s="877"/>
    </row>
  </sheetData>
  <mergeCells count="1">
    <mergeCell ref="D11:E1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C1:AB60"/>
  <sheetViews>
    <sheetView showGridLines="0" workbookViewId="0">
      <selection activeCell="O31" sqref="O31"/>
    </sheetView>
  </sheetViews>
  <sheetFormatPr defaultColWidth="9.140625" defaultRowHeight="15"/>
  <cols>
    <col min="1" max="1" width="11.85546875" style="1" customWidth="1"/>
    <col min="2" max="2" width="12.28515625" style="1" customWidth="1"/>
    <col min="3" max="3" width="47.28515625" style="1" customWidth="1"/>
    <col min="4" max="13" width="9.140625" style="1"/>
    <col min="14" max="15" width="50.7109375" style="1" customWidth="1"/>
    <col min="16" max="19" width="9.140625" style="1"/>
    <col min="20" max="20" width="52.85546875" style="1" customWidth="1"/>
    <col min="21" max="16384" width="9.140625" style="1"/>
  </cols>
  <sheetData>
    <row r="1" spans="3:28" ht="27" customHeight="1">
      <c r="C1" s="532" t="s">
        <v>24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3:28" ht="22.5" customHeight="1">
      <c r="C2" s="53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3:28" ht="25.5" customHeight="1">
      <c r="C3" s="53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3:28" ht="23.25">
      <c r="C4" s="1196" t="s">
        <v>596</v>
      </c>
      <c r="D4" s="1196"/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  <c r="P4" s="1196"/>
      <c r="Q4" s="1196"/>
      <c r="R4" s="1196"/>
      <c r="S4" s="1196"/>
      <c r="T4" s="1196"/>
      <c r="U4" s="1196"/>
      <c r="V4" s="1196"/>
      <c r="W4" s="1196"/>
      <c r="X4" s="1196"/>
      <c r="Y4" s="1196"/>
      <c r="Z4" s="1196"/>
      <c r="AA4" s="1196"/>
      <c r="AB4" s="1196"/>
    </row>
    <row r="6" spans="3:28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3:28" ht="15.75">
      <c r="C7" s="23" t="s">
        <v>558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2"/>
      <c r="Q7" s="22"/>
      <c r="R7" s="22"/>
      <c r="S7" s="22"/>
    </row>
    <row r="8" spans="3:28" ht="15.75" thickBot="1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  <c r="P8" s="22"/>
      <c r="Q8" s="22"/>
      <c r="R8" s="22"/>
      <c r="S8" s="22"/>
    </row>
    <row r="9" spans="3:28" ht="15" customHeight="1">
      <c r="C9" s="1257"/>
      <c r="D9" s="1258"/>
      <c r="E9" s="1243"/>
      <c r="F9" s="1243"/>
      <c r="G9" s="1243"/>
      <c r="H9" s="1243"/>
      <c r="I9" s="1243"/>
      <c r="J9" s="1248"/>
      <c r="K9" s="1249"/>
      <c r="L9" s="1249"/>
      <c r="M9" s="1250"/>
      <c r="N9" s="162" t="s">
        <v>9</v>
      </c>
    </row>
    <row r="10" spans="3:28" ht="15" customHeight="1">
      <c r="C10" s="1259"/>
      <c r="D10" s="1260"/>
      <c r="E10" s="1244" t="s">
        <v>23</v>
      </c>
      <c r="F10" s="1244"/>
      <c r="G10" s="1244"/>
      <c r="H10" s="1244"/>
      <c r="I10" s="1244"/>
      <c r="J10" s="1245" t="s">
        <v>23</v>
      </c>
      <c r="K10" s="1246"/>
      <c r="L10" s="1246"/>
      <c r="M10" s="1247"/>
      <c r="N10" s="161"/>
    </row>
    <row r="11" spans="3:28" ht="15.75" customHeight="1" thickBot="1">
      <c r="C11" s="1261"/>
      <c r="D11" s="1262"/>
      <c r="E11" s="159" t="s">
        <v>570</v>
      </c>
      <c r="F11" s="159" t="s">
        <v>569</v>
      </c>
      <c r="G11" s="159" t="s">
        <v>568</v>
      </c>
      <c r="H11" s="159" t="s">
        <v>567</v>
      </c>
      <c r="I11" s="160" t="s">
        <v>556</v>
      </c>
      <c r="J11" s="159" t="s">
        <v>464</v>
      </c>
      <c r="K11" s="159" t="s">
        <v>463</v>
      </c>
      <c r="L11" s="159" t="s">
        <v>462</v>
      </c>
      <c r="M11" s="159" t="s">
        <v>461</v>
      </c>
      <c r="N11" s="158"/>
    </row>
    <row r="12" spans="3:28">
      <c r="C12" s="1255" t="s">
        <v>26</v>
      </c>
      <c r="D12" s="1256"/>
      <c r="E12" s="157"/>
      <c r="F12" s="156"/>
      <c r="G12" s="156"/>
      <c r="H12" s="156"/>
      <c r="I12" s="156"/>
      <c r="J12" s="156"/>
      <c r="K12" s="156"/>
      <c r="L12" s="156"/>
      <c r="M12" s="156"/>
      <c r="N12" s="55"/>
    </row>
    <row r="13" spans="3:28">
      <c r="C13" s="1241" t="s">
        <v>27</v>
      </c>
      <c r="D13" s="1242"/>
      <c r="E13" s="851"/>
      <c r="F13" s="851"/>
      <c r="G13" s="851"/>
      <c r="H13" s="851"/>
      <c r="I13" s="851"/>
      <c r="J13" s="851"/>
      <c r="K13" s="851"/>
      <c r="L13" s="851"/>
      <c r="M13" s="852"/>
      <c r="N13" s="853"/>
    </row>
    <row r="14" spans="3:28">
      <c r="C14" s="1241" t="s">
        <v>28</v>
      </c>
      <c r="D14" s="1242"/>
      <c r="E14" s="851"/>
      <c r="F14" s="851"/>
      <c r="G14" s="851"/>
      <c r="H14" s="851"/>
      <c r="I14" s="851"/>
      <c r="J14" s="851"/>
      <c r="K14" s="851"/>
      <c r="L14" s="851"/>
      <c r="M14" s="852"/>
      <c r="N14" s="853"/>
    </row>
    <row r="15" spans="3:28">
      <c r="C15" s="1241" t="s">
        <v>106</v>
      </c>
      <c r="D15" s="1242"/>
      <c r="E15" s="154" t="e">
        <f t="shared" ref="E15:M15" si="0">E$13/E$14</f>
        <v>#DIV/0!</v>
      </c>
      <c r="F15" s="154" t="e">
        <f t="shared" si="0"/>
        <v>#DIV/0!</v>
      </c>
      <c r="G15" s="154" t="e">
        <f t="shared" si="0"/>
        <v>#DIV/0!</v>
      </c>
      <c r="H15" s="154" t="e">
        <f t="shared" si="0"/>
        <v>#DIV/0!</v>
      </c>
      <c r="I15" s="154" t="e">
        <f t="shared" si="0"/>
        <v>#DIV/0!</v>
      </c>
      <c r="J15" s="154" t="e">
        <f t="shared" si="0"/>
        <v>#DIV/0!</v>
      </c>
      <c r="K15" s="154" t="e">
        <f t="shared" si="0"/>
        <v>#DIV/0!</v>
      </c>
      <c r="L15" s="154" t="e">
        <f t="shared" si="0"/>
        <v>#DIV/0!</v>
      </c>
      <c r="M15" s="155" t="e">
        <f t="shared" si="0"/>
        <v>#DIV/0!</v>
      </c>
      <c r="N15" s="853"/>
    </row>
    <row r="16" spans="3:28">
      <c r="C16" s="1253" t="s">
        <v>107</v>
      </c>
      <c r="D16" s="1254"/>
      <c r="E16" s="152"/>
      <c r="F16" s="152" t="e">
        <f t="shared" ref="F16:M16" si="1">(F$13/E$13)-1</f>
        <v>#DIV/0!</v>
      </c>
      <c r="G16" s="152" t="e">
        <f t="shared" si="1"/>
        <v>#DIV/0!</v>
      </c>
      <c r="H16" s="152" t="e">
        <f t="shared" si="1"/>
        <v>#DIV/0!</v>
      </c>
      <c r="I16" s="152" t="e">
        <f t="shared" si="1"/>
        <v>#DIV/0!</v>
      </c>
      <c r="J16" s="152" t="e">
        <f t="shared" si="1"/>
        <v>#DIV/0!</v>
      </c>
      <c r="K16" s="152" t="e">
        <f t="shared" si="1"/>
        <v>#DIV/0!</v>
      </c>
      <c r="L16" s="152" t="e">
        <f t="shared" si="1"/>
        <v>#DIV/0!</v>
      </c>
      <c r="M16" s="153" t="e">
        <f t="shared" si="1"/>
        <v>#DIV/0!</v>
      </c>
      <c r="N16" s="853"/>
    </row>
    <row r="17" spans="3:14">
      <c r="C17" s="1253" t="s">
        <v>108</v>
      </c>
      <c r="D17" s="1254"/>
      <c r="E17" s="152"/>
      <c r="F17" s="152" t="e">
        <f t="shared" ref="F17:M17" si="2">(F$14/E$14)-1</f>
        <v>#DIV/0!</v>
      </c>
      <c r="G17" s="152" t="e">
        <f t="shared" si="2"/>
        <v>#DIV/0!</v>
      </c>
      <c r="H17" s="152" t="e">
        <f t="shared" si="2"/>
        <v>#DIV/0!</v>
      </c>
      <c r="I17" s="152" t="e">
        <f t="shared" si="2"/>
        <v>#DIV/0!</v>
      </c>
      <c r="J17" s="152" t="e">
        <f t="shared" si="2"/>
        <v>#DIV/0!</v>
      </c>
      <c r="K17" s="152" t="e">
        <f t="shared" si="2"/>
        <v>#DIV/0!</v>
      </c>
      <c r="L17" s="152" t="e">
        <f t="shared" si="2"/>
        <v>#DIV/0!</v>
      </c>
      <c r="M17" s="153" t="e">
        <f t="shared" si="2"/>
        <v>#DIV/0!</v>
      </c>
      <c r="N17" s="853"/>
    </row>
    <row r="18" spans="3:14">
      <c r="C18" s="1253" t="s">
        <v>29</v>
      </c>
      <c r="D18" s="1254"/>
      <c r="E18" s="851"/>
      <c r="F18" s="851"/>
      <c r="G18" s="854"/>
      <c r="H18" s="854"/>
      <c r="I18" s="854"/>
      <c r="J18" s="854"/>
      <c r="K18" s="854"/>
      <c r="L18" s="854"/>
      <c r="M18" s="855"/>
      <c r="N18" s="853"/>
    </row>
    <row r="19" spans="3:14">
      <c r="C19" s="1253" t="s">
        <v>30</v>
      </c>
      <c r="D19" s="1254"/>
      <c r="E19" s="851"/>
      <c r="F19" s="851"/>
      <c r="G19" s="856"/>
      <c r="H19" s="856"/>
      <c r="I19" s="856"/>
      <c r="J19" s="856"/>
      <c r="K19" s="856"/>
      <c r="L19" s="856"/>
      <c r="M19" s="855"/>
      <c r="N19" s="853"/>
    </row>
    <row r="20" spans="3:14" ht="15.75" thickBot="1">
      <c r="C20" s="1251" t="s">
        <v>37</v>
      </c>
      <c r="D20" s="1252"/>
      <c r="E20" s="857"/>
      <c r="F20" s="857"/>
      <c r="G20" s="857"/>
      <c r="H20" s="857"/>
      <c r="I20" s="857"/>
      <c r="J20" s="857"/>
      <c r="K20" s="857"/>
      <c r="L20" s="857"/>
      <c r="M20" s="858"/>
      <c r="N20" s="859"/>
    </row>
    <row r="21" spans="3:14">
      <c r="C21" s="1255" t="s">
        <v>109</v>
      </c>
      <c r="D21" s="1256"/>
      <c r="E21" s="648"/>
      <c r="F21" s="649"/>
      <c r="G21" s="649"/>
      <c r="H21" s="649"/>
      <c r="I21" s="649"/>
      <c r="J21" s="649"/>
      <c r="K21" s="649"/>
      <c r="L21" s="649"/>
      <c r="M21" s="649"/>
      <c r="N21" s="55"/>
    </row>
    <row r="22" spans="3:14">
      <c r="C22" s="1241" t="s">
        <v>27</v>
      </c>
      <c r="D22" s="1242"/>
      <c r="E22" s="860"/>
      <c r="F22" s="860"/>
      <c r="G22" s="861"/>
      <c r="H22" s="861"/>
      <c r="I22" s="861"/>
      <c r="J22" s="861"/>
      <c r="K22" s="861"/>
      <c r="L22" s="861"/>
      <c r="M22" s="862"/>
      <c r="N22" s="853"/>
    </row>
    <row r="23" spans="3:14">
      <c r="C23" s="1241" t="s">
        <v>28</v>
      </c>
      <c r="D23" s="1242"/>
      <c r="E23" s="860"/>
      <c r="F23" s="860"/>
      <c r="G23" s="863"/>
      <c r="H23" s="863"/>
      <c r="I23" s="863"/>
      <c r="J23" s="863"/>
      <c r="K23" s="863"/>
      <c r="L23" s="863"/>
      <c r="M23" s="862"/>
      <c r="N23" s="853"/>
    </row>
    <row r="24" spans="3:14">
      <c r="C24" s="1241" t="s">
        <v>106</v>
      </c>
      <c r="D24" s="1242"/>
      <c r="E24" s="154" t="e">
        <f t="shared" ref="E24:M24" si="3">E$22/E$23</f>
        <v>#DIV/0!</v>
      </c>
      <c r="F24" s="154" t="e">
        <f t="shared" si="3"/>
        <v>#DIV/0!</v>
      </c>
      <c r="G24" s="154" t="e">
        <f t="shared" si="3"/>
        <v>#DIV/0!</v>
      </c>
      <c r="H24" s="154" t="e">
        <f t="shared" si="3"/>
        <v>#DIV/0!</v>
      </c>
      <c r="I24" s="154" t="e">
        <f t="shared" si="3"/>
        <v>#DIV/0!</v>
      </c>
      <c r="J24" s="154" t="e">
        <f t="shared" si="3"/>
        <v>#DIV/0!</v>
      </c>
      <c r="K24" s="154" t="e">
        <f t="shared" si="3"/>
        <v>#DIV/0!</v>
      </c>
      <c r="L24" s="154" t="e">
        <f t="shared" si="3"/>
        <v>#DIV/0!</v>
      </c>
      <c r="M24" s="155" t="e">
        <f t="shared" si="3"/>
        <v>#DIV/0!</v>
      </c>
      <c r="N24" s="853"/>
    </row>
    <row r="25" spans="3:14">
      <c r="C25" s="1241" t="s">
        <v>107</v>
      </c>
      <c r="D25" s="1242"/>
      <c r="E25" s="152"/>
      <c r="F25" s="152" t="e">
        <f t="shared" ref="F25:M25" si="4">(F$22/E$22)-1</f>
        <v>#DIV/0!</v>
      </c>
      <c r="G25" s="152" t="e">
        <f t="shared" si="4"/>
        <v>#DIV/0!</v>
      </c>
      <c r="H25" s="152" t="e">
        <f t="shared" si="4"/>
        <v>#DIV/0!</v>
      </c>
      <c r="I25" s="152" t="e">
        <f t="shared" si="4"/>
        <v>#DIV/0!</v>
      </c>
      <c r="J25" s="152" t="e">
        <f t="shared" si="4"/>
        <v>#DIV/0!</v>
      </c>
      <c r="K25" s="152" t="e">
        <f t="shared" si="4"/>
        <v>#DIV/0!</v>
      </c>
      <c r="L25" s="152" t="e">
        <f t="shared" si="4"/>
        <v>#DIV/0!</v>
      </c>
      <c r="M25" s="153" t="e">
        <f t="shared" si="4"/>
        <v>#DIV/0!</v>
      </c>
      <c r="N25" s="853"/>
    </row>
    <row r="26" spans="3:14" ht="15.75" thickBot="1">
      <c r="C26" s="1253" t="s">
        <v>108</v>
      </c>
      <c r="D26" s="1254"/>
      <c r="E26" s="152"/>
      <c r="F26" s="152" t="e">
        <f t="shared" ref="F26:M26" si="5">(F$23/E$23)-1</f>
        <v>#DIV/0!</v>
      </c>
      <c r="G26" s="152" t="e">
        <f t="shared" si="5"/>
        <v>#DIV/0!</v>
      </c>
      <c r="H26" s="152" t="e">
        <f t="shared" si="5"/>
        <v>#DIV/0!</v>
      </c>
      <c r="I26" s="152" t="e">
        <f t="shared" si="5"/>
        <v>#DIV/0!</v>
      </c>
      <c r="J26" s="152" t="e">
        <f t="shared" si="5"/>
        <v>#DIV/0!</v>
      </c>
      <c r="K26" s="152" t="e">
        <f t="shared" si="5"/>
        <v>#DIV/0!</v>
      </c>
      <c r="L26" s="152" t="e">
        <f t="shared" si="5"/>
        <v>#DIV/0!</v>
      </c>
      <c r="M26" s="153" t="e">
        <f t="shared" si="5"/>
        <v>#DIV/0!</v>
      </c>
      <c r="N26" s="859"/>
    </row>
    <row r="27" spans="3:14">
      <c r="C27" s="1255" t="s">
        <v>110</v>
      </c>
      <c r="D27" s="1256"/>
      <c r="E27" s="648"/>
      <c r="F27" s="649"/>
      <c r="G27" s="649"/>
      <c r="H27" s="649"/>
      <c r="I27" s="649"/>
      <c r="J27" s="649"/>
      <c r="K27" s="649"/>
      <c r="L27" s="649"/>
      <c r="M27" s="649"/>
      <c r="N27" s="55"/>
    </row>
    <row r="28" spans="3:14">
      <c r="C28" s="1241" t="s">
        <v>27</v>
      </c>
      <c r="D28" s="1242"/>
      <c r="E28" s="860"/>
      <c r="F28" s="860"/>
      <c r="G28" s="861"/>
      <c r="H28" s="861"/>
      <c r="I28" s="861"/>
      <c r="J28" s="861"/>
      <c r="K28" s="861"/>
      <c r="L28" s="861"/>
      <c r="M28" s="862"/>
      <c r="N28" s="853"/>
    </row>
    <row r="29" spans="3:14">
      <c r="C29" s="1241" t="s">
        <v>28</v>
      </c>
      <c r="D29" s="1242"/>
      <c r="E29" s="860"/>
      <c r="F29" s="860"/>
      <c r="G29" s="861"/>
      <c r="H29" s="861"/>
      <c r="I29" s="861"/>
      <c r="J29" s="861"/>
      <c r="K29" s="861"/>
      <c r="L29" s="861"/>
      <c r="M29" s="862"/>
      <c r="N29" s="853"/>
    </row>
    <row r="30" spans="3:14">
      <c r="C30" s="1241" t="s">
        <v>106</v>
      </c>
      <c r="D30" s="1242"/>
      <c r="E30" s="154" t="e">
        <f t="shared" ref="E30:M30" si="6">E$28/E$29</f>
        <v>#DIV/0!</v>
      </c>
      <c r="F30" s="154" t="e">
        <f t="shared" si="6"/>
        <v>#DIV/0!</v>
      </c>
      <c r="G30" s="154" t="e">
        <f t="shared" si="6"/>
        <v>#DIV/0!</v>
      </c>
      <c r="H30" s="154" t="e">
        <f t="shared" si="6"/>
        <v>#DIV/0!</v>
      </c>
      <c r="I30" s="154" t="e">
        <f t="shared" si="6"/>
        <v>#DIV/0!</v>
      </c>
      <c r="J30" s="154" t="e">
        <f t="shared" si="6"/>
        <v>#DIV/0!</v>
      </c>
      <c r="K30" s="154" t="e">
        <f t="shared" si="6"/>
        <v>#DIV/0!</v>
      </c>
      <c r="L30" s="154" t="e">
        <f t="shared" si="6"/>
        <v>#DIV/0!</v>
      </c>
      <c r="M30" s="155" t="e">
        <f t="shared" si="6"/>
        <v>#DIV/0!</v>
      </c>
      <c r="N30" s="853"/>
    </row>
    <row r="31" spans="3:14">
      <c r="C31" s="1241" t="s">
        <v>107</v>
      </c>
      <c r="D31" s="1242"/>
      <c r="E31" s="152"/>
      <c r="F31" s="152" t="e">
        <f t="shared" ref="F31:M31" si="7">(F$28/E$28)-1</f>
        <v>#DIV/0!</v>
      </c>
      <c r="G31" s="152" t="e">
        <f t="shared" si="7"/>
        <v>#DIV/0!</v>
      </c>
      <c r="H31" s="152" t="e">
        <f t="shared" si="7"/>
        <v>#DIV/0!</v>
      </c>
      <c r="I31" s="152" t="e">
        <f t="shared" si="7"/>
        <v>#DIV/0!</v>
      </c>
      <c r="J31" s="152" t="e">
        <f t="shared" si="7"/>
        <v>#DIV/0!</v>
      </c>
      <c r="K31" s="152" t="e">
        <f t="shared" si="7"/>
        <v>#DIV/0!</v>
      </c>
      <c r="L31" s="152" t="e">
        <f t="shared" si="7"/>
        <v>#DIV/0!</v>
      </c>
      <c r="M31" s="153" t="e">
        <f t="shared" si="7"/>
        <v>#DIV/0!</v>
      </c>
      <c r="N31" s="853"/>
    </row>
    <row r="32" spans="3:14" ht="15.75" thickBot="1">
      <c r="C32" s="1251" t="s">
        <v>108</v>
      </c>
      <c r="D32" s="1252"/>
      <c r="E32" s="150"/>
      <c r="F32" s="150" t="e">
        <f t="shared" ref="F32:M32" si="8">(F$29/E$29)-1</f>
        <v>#DIV/0!</v>
      </c>
      <c r="G32" s="150" t="e">
        <f t="shared" si="8"/>
        <v>#DIV/0!</v>
      </c>
      <c r="H32" s="150" t="e">
        <f t="shared" si="8"/>
        <v>#DIV/0!</v>
      </c>
      <c r="I32" s="150" t="e">
        <f t="shared" si="8"/>
        <v>#DIV/0!</v>
      </c>
      <c r="J32" s="150" t="e">
        <f t="shared" si="8"/>
        <v>#DIV/0!</v>
      </c>
      <c r="K32" s="150" t="e">
        <f t="shared" si="8"/>
        <v>#DIV/0!</v>
      </c>
      <c r="L32" s="150" t="e">
        <f t="shared" si="8"/>
        <v>#DIV/0!</v>
      </c>
      <c r="M32" s="151" t="e">
        <f t="shared" si="8"/>
        <v>#DIV/0!</v>
      </c>
      <c r="N32" s="859"/>
    </row>
    <row r="35" spans="3:14" ht="15.75">
      <c r="C35" s="23" t="s">
        <v>559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</row>
    <row r="36" spans="3:14" ht="15.75" thickBot="1"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3:14" ht="15" customHeight="1">
      <c r="C37" s="1257"/>
      <c r="D37" s="1258"/>
      <c r="E37" s="1243"/>
      <c r="F37" s="1243"/>
      <c r="G37" s="1243"/>
      <c r="H37" s="1243"/>
      <c r="I37" s="1243"/>
      <c r="J37" s="1248"/>
      <c r="K37" s="1249"/>
      <c r="L37" s="1249"/>
      <c r="M37" s="1250"/>
      <c r="N37" s="162" t="s">
        <v>9</v>
      </c>
    </row>
    <row r="38" spans="3:14" ht="15" customHeight="1">
      <c r="C38" s="1259"/>
      <c r="D38" s="1260"/>
      <c r="E38" s="1244" t="s">
        <v>23</v>
      </c>
      <c r="F38" s="1244"/>
      <c r="G38" s="1244"/>
      <c r="H38" s="1244"/>
      <c r="I38" s="1244"/>
      <c r="J38" s="1245" t="s">
        <v>23</v>
      </c>
      <c r="K38" s="1246"/>
      <c r="L38" s="1246"/>
      <c r="M38" s="1247"/>
      <c r="N38" s="161"/>
    </row>
    <row r="39" spans="3:14" ht="15.75" customHeight="1" thickBot="1">
      <c r="C39" s="1261"/>
      <c r="D39" s="1262"/>
      <c r="E39" s="159" t="s">
        <v>570</v>
      </c>
      <c r="F39" s="159" t="s">
        <v>569</v>
      </c>
      <c r="G39" s="159" t="s">
        <v>568</v>
      </c>
      <c r="H39" s="159" t="s">
        <v>567</v>
      </c>
      <c r="I39" s="160" t="s">
        <v>556</v>
      </c>
      <c r="J39" s="159" t="s">
        <v>464</v>
      </c>
      <c r="K39" s="159" t="s">
        <v>463</v>
      </c>
      <c r="L39" s="159" t="s">
        <v>462</v>
      </c>
      <c r="M39" s="159" t="s">
        <v>461</v>
      </c>
      <c r="N39" s="158"/>
    </row>
    <row r="40" spans="3:14">
      <c r="C40" s="1255" t="s">
        <v>26</v>
      </c>
      <c r="D40" s="1256"/>
      <c r="E40" s="157"/>
      <c r="F40" s="156"/>
      <c r="G40" s="156"/>
      <c r="H40" s="156"/>
      <c r="I40" s="156"/>
      <c r="J40" s="156"/>
      <c r="K40" s="156"/>
      <c r="L40" s="156"/>
      <c r="M40" s="156"/>
      <c r="N40" s="55"/>
    </row>
    <row r="41" spans="3:14">
      <c r="C41" s="1241" t="s">
        <v>27</v>
      </c>
      <c r="D41" s="1242"/>
      <c r="E41" s="851"/>
      <c r="F41" s="851"/>
      <c r="G41" s="851"/>
      <c r="H41" s="851"/>
      <c r="I41" s="851"/>
      <c r="J41" s="851"/>
      <c r="K41" s="851"/>
      <c r="L41" s="851"/>
      <c r="M41" s="852"/>
      <c r="N41" s="853"/>
    </row>
    <row r="42" spans="3:14">
      <c r="C42" s="1241" t="s">
        <v>28</v>
      </c>
      <c r="D42" s="1242"/>
      <c r="E42" s="851"/>
      <c r="F42" s="851"/>
      <c r="G42" s="851"/>
      <c r="H42" s="851"/>
      <c r="I42" s="851"/>
      <c r="J42" s="851"/>
      <c r="K42" s="851"/>
      <c r="L42" s="851"/>
      <c r="M42" s="852"/>
      <c r="N42" s="853"/>
    </row>
    <row r="43" spans="3:14">
      <c r="C43" s="1241" t="s">
        <v>106</v>
      </c>
      <c r="D43" s="1242"/>
      <c r="E43" s="154" t="e">
        <f t="shared" ref="E43:M43" si="9">E$13/E$14</f>
        <v>#DIV/0!</v>
      </c>
      <c r="F43" s="154" t="e">
        <f t="shared" si="9"/>
        <v>#DIV/0!</v>
      </c>
      <c r="G43" s="154" t="e">
        <f t="shared" si="9"/>
        <v>#DIV/0!</v>
      </c>
      <c r="H43" s="154" t="e">
        <f t="shared" si="9"/>
        <v>#DIV/0!</v>
      </c>
      <c r="I43" s="154" t="e">
        <f t="shared" si="9"/>
        <v>#DIV/0!</v>
      </c>
      <c r="J43" s="154" t="e">
        <f t="shared" si="9"/>
        <v>#DIV/0!</v>
      </c>
      <c r="K43" s="154" t="e">
        <f t="shared" si="9"/>
        <v>#DIV/0!</v>
      </c>
      <c r="L43" s="154" t="e">
        <f t="shared" si="9"/>
        <v>#DIV/0!</v>
      </c>
      <c r="M43" s="155" t="e">
        <f t="shared" si="9"/>
        <v>#DIV/0!</v>
      </c>
      <c r="N43" s="853"/>
    </row>
    <row r="44" spans="3:14">
      <c r="C44" s="1253" t="s">
        <v>107</v>
      </c>
      <c r="D44" s="1254"/>
      <c r="E44" s="152"/>
      <c r="F44" s="152" t="e">
        <f t="shared" ref="F44:M44" si="10">(F$13/E$13)-1</f>
        <v>#DIV/0!</v>
      </c>
      <c r="G44" s="152" t="e">
        <f t="shared" si="10"/>
        <v>#DIV/0!</v>
      </c>
      <c r="H44" s="152" t="e">
        <f t="shared" si="10"/>
        <v>#DIV/0!</v>
      </c>
      <c r="I44" s="152" t="e">
        <f t="shared" si="10"/>
        <v>#DIV/0!</v>
      </c>
      <c r="J44" s="152" t="e">
        <f t="shared" si="10"/>
        <v>#DIV/0!</v>
      </c>
      <c r="K44" s="152" t="e">
        <f t="shared" si="10"/>
        <v>#DIV/0!</v>
      </c>
      <c r="L44" s="152" t="e">
        <f t="shared" si="10"/>
        <v>#DIV/0!</v>
      </c>
      <c r="M44" s="153" t="e">
        <f t="shared" si="10"/>
        <v>#DIV/0!</v>
      </c>
      <c r="N44" s="853"/>
    </row>
    <row r="45" spans="3:14">
      <c r="C45" s="1253" t="s">
        <v>108</v>
      </c>
      <c r="D45" s="1254"/>
      <c r="E45" s="152"/>
      <c r="F45" s="152" t="e">
        <f t="shared" ref="F45:M45" si="11">(F$14/E$14)-1</f>
        <v>#DIV/0!</v>
      </c>
      <c r="G45" s="152" t="e">
        <f t="shared" si="11"/>
        <v>#DIV/0!</v>
      </c>
      <c r="H45" s="152" t="e">
        <f t="shared" si="11"/>
        <v>#DIV/0!</v>
      </c>
      <c r="I45" s="152" t="e">
        <f t="shared" si="11"/>
        <v>#DIV/0!</v>
      </c>
      <c r="J45" s="152" t="e">
        <f t="shared" si="11"/>
        <v>#DIV/0!</v>
      </c>
      <c r="K45" s="152" t="e">
        <f t="shared" si="11"/>
        <v>#DIV/0!</v>
      </c>
      <c r="L45" s="152" t="e">
        <f t="shared" si="11"/>
        <v>#DIV/0!</v>
      </c>
      <c r="M45" s="153" t="e">
        <f t="shared" si="11"/>
        <v>#DIV/0!</v>
      </c>
      <c r="N45" s="853"/>
    </row>
    <row r="46" spans="3:14">
      <c r="C46" s="1253" t="s">
        <v>29</v>
      </c>
      <c r="D46" s="1254"/>
      <c r="E46" s="851"/>
      <c r="F46" s="851"/>
      <c r="G46" s="854"/>
      <c r="H46" s="854"/>
      <c r="I46" s="854"/>
      <c r="J46" s="854"/>
      <c r="K46" s="854"/>
      <c r="L46" s="854"/>
      <c r="M46" s="855"/>
      <c r="N46" s="853"/>
    </row>
    <row r="47" spans="3:14">
      <c r="C47" s="1253" t="s">
        <v>30</v>
      </c>
      <c r="D47" s="1254"/>
      <c r="E47" s="851"/>
      <c r="F47" s="851"/>
      <c r="G47" s="856"/>
      <c r="H47" s="856"/>
      <c r="I47" s="856"/>
      <c r="J47" s="856"/>
      <c r="K47" s="856"/>
      <c r="L47" s="856"/>
      <c r="M47" s="855"/>
      <c r="N47" s="853"/>
    </row>
    <row r="48" spans="3:14" ht="15.75" thickBot="1">
      <c r="C48" s="1251" t="s">
        <v>37</v>
      </c>
      <c r="D48" s="1252"/>
      <c r="E48" s="857"/>
      <c r="F48" s="857"/>
      <c r="G48" s="857"/>
      <c r="H48" s="857"/>
      <c r="I48" s="857"/>
      <c r="J48" s="857"/>
      <c r="K48" s="857"/>
      <c r="L48" s="857"/>
      <c r="M48" s="858"/>
      <c r="N48" s="859"/>
    </row>
    <row r="49" spans="3:14">
      <c r="C49" s="1255" t="s">
        <v>109</v>
      </c>
      <c r="D49" s="1256"/>
      <c r="E49" s="648"/>
      <c r="F49" s="649"/>
      <c r="G49" s="649"/>
      <c r="H49" s="649"/>
      <c r="I49" s="649"/>
      <c r="J49" s="649"/>
      <c r="K49" s="649"/>
      <c r="L49" s="649"/>
      <c r="M49" s="649"/>
      <c r="N49" s="55"/>
    </row>
    <row r="50" spans="3:14">
      <c r="C50" s="1241" t="s">
        <v>27</v>
      </c>
      <c r="D50" s="1242"/>
      <c r="E50" s="860"/>
      <c r="F50" s="860"/>
      <c r="G50" s="861"/>
      <c r="H50" s="861"/>
      <c r="I50" s="861"/>
      <c r="J50" s="861"/>
      <c r="K50" s="861"/>
      <c r="L50" s="861"/>
      <c r="M50" s="862"/>
      <c r="N50" s="853"/>
    </row>
    <row r="51" spans="3:14">
      <c r="C51" s="1241" t="s">
        <v>28</v>
      </c>
      <c r="D51" s="1242"/>
      <c r="E51" s="860"/>
      <c r="F51" s="860"/>
      <c r="G51" s="863"/>
      <c r="H51" s="863"/>
      <c r="I51" s="863"/>
      <c r="J51" s="863"/>
      <c r="K51" s="863"/>
      <c r="L51" s="863"/>
      <c r="M51" s="862"/>
      <c r="N51" s="853"/>
    </row>
    <row r="52" spans="3:14">
      <c r="C52" s="1241" t="s">
        <v>106</v>
      </c>
      <c r="D52" s="1242"/>
      <c r="E52" s="154" t="e">
        <f t="shared" ref="E52:M52" si="12">E$22/E$23</f>
        <v>#DIV/0!</v>
      </c>
      <c r="F52" s="154" t="e">
        <f t="shared" si="12"/>
        <v>#DIV/0!</v>
      </c>
      <c r="G52" s="154" t="e">
        <f t="shared" si="12"/>
        <v>#DIV/0!</v>
      </c>
      <c r="H52" s="154" t="e">
        <f t="shared" si="12"/>
        <v>#DIV/0!</v>
      </c>
      <c r="I52" s="154" t="e">
        <f t="shared" si="12"/>
        <v>#DIV/0!</v>
      </c>
      <c r="J52" s="154" t="e">
        <f t="shared" si="12"/>
        <v>#DIV/0!</v>
      </c>
      <c r="K52" s="154" t="e">
        <f t="shared" si="12"/>
        <v>#DIV/0!</v>
      </c>
      <c r="L52" s="154" t="e">
        <f t="shared" si="12"/>
        <v>#DIV/0!</v>
      </c>
      <c r="M52" s="155" t="e">
        <f t="shared" si="12"/>
        <v>#DIV/0!</v>
      </c>
      <c r="N52" s="853"/>
    </row>
    <row r="53" spans="3:14">
      <c r="C53" s="1241" t="s">
        <v>107</v>
      </c>
      <c r="D53" s="1242"/>
      <c r="E53" s="152"/>
      <c r="F53" s="152" t="e">
        <f t="shared" ref="F53:M53" si="13">(F$22/E$22)-1</f>
        <v>#DIV/0!</v>
      </c>
      <c r="G53" s="152" t="e">
        <f t="shared" si="13"/>
        <v>#DIV/0!</v>
      </c>
      <c r="H53" s="152" t="e">
        <f t="shared" si="13"/>
        <v>#DIV/0!</v>
      </c>
      <c r="I53" s="152" t="e">
        <f t="shared" si="13"/>
        <v>#DIV/0!</v>
      </c>
      <c r="J53" s="152" t="e">
        <f t="shared" si="13"/>
        <v>#DIV/0!</v>
      </c>
      <c r="K53" s="152" t="e">
        <f t="shared" si="13"/>
        <v>#DIV/0!</v>
      </c>
      <c r="L53" s="152" t="e">
        <f t="shared" si="13"/>
        <v>#DIV/0!</v>
      </c>
      <c r="M53" s="153" t="e">
        <f t="shared" si="13"/>
        <v>#DIV/0!</v>
      </c>
      <c r="N53" s="853"/>
    </row>
    <row r="54" spans="3:14" ht="15.75" thickBot="1">
      <c r="C54" s="1253" t="s">
        <v>108</v>
      </c>
      <c r="D54" s="1254"/>
      <c r="E54" s="152"/>
      <c r="F54" s="152" t="e">
        <f t="shared" ref="F54:M54" si="14">(F$23/E$23)-1</f>
        <v>#DIV/0!</v>
      </c>
      <c r="G54" s="152" t="e">
        <f t="shared" si="14"/>
        <v>#DIV/0!</v>
      </c>
      <c r="H54" s="152" t="e">
        <f t="shared" si="14"/>
        <v>#DIV/0!</v>
      </c>
      <c r="I54" s="152" t="e">
        <f t="shared" si="14"/>
        <v>#DIV/0!</v>
      </c>
      <c r="J54" s="152" t="e">
        <f t="shared" si="14"/>
        <v>#DIV/0!</v>
      </c>
      <c r="K54" s="152" t="e">
        <f t="shared" si="14"/>
        <v>#DIV/0!</v>
      </c>
      <c r="L54" s="152" t="e">
        <f t="shared" si="14"/>
        <v>#DIV/0!</v>
      </c>
      <c r="M54" s="153" t="e">
        <f t="shared" si="14"/>
        <v>#DIV/0!</v>
      </c>
      <c r="N54" s="859"/>
    </row>
    <row r="55" spans="3:14">
      <c r="C55" s="1255" t="s">
        <v>110</v>
      </c>
      <c r="D55" s="1256"/>
      <c r="E55" s="648"/>
      <c r="F55" s="649"/>
      <c r="G55" s="649"/>
      <c r="H55" s="649"/>
      <c r="I55" s="649"/>
      <c r="J55" s="649"/>
      <c r="K55" s="649"/>
      <c r="L55" s="649"/>
      <c r="M55" s="649"/>
      <c r="N55" s="55"/>
    </row>
    <row r="56" spans="3:14">
      <c r="C56" s="1241" t="s">
        <v>27</v>
      </c>
      <c r="D56" s="1242"/>
      <c r="E56" s="860"/>
      <c r="F56" s="860"/>
      <c r="G56" s="861"/>
      <c r="H56" s="861"/>
      <c r="I56" s="861"/>
      <c r="J56" s="861"/>
      <c r="K56" s="861"/>
      <c r="L56" s="861"/>
      <c r="M56" s="862"/>
      <c r="N56" s="853"/>
    </row>
    <row r="57" spans="3:14">
      <c r="C57" s="1241" t="s">
        <v>28</v>
      </c>
      <c r="D57" s="1242"/>
      <c r="E57" s="860"/>
      <c r="F57" s="860"/>
      <c r="G57" s="861"/>
      <c r="H57" s="861"/>
      <c r="I57" s="861"/>
      <c r="J57" s="861"/>
      <c r="K57" s="861"/>
      <c r="L57" s="861"/>
      <c r="M57" s="862"/>
      <c r="N57" s="853"/>
    </row>
    <row r="58" spans="3:14">
      <c r="C58" s="1241" t="s">
        <v>106</v>
      </c>
      <c r="D58" s="1242"/>
      <c r="E58" s="154" t="e">
        <f t="shared" ref="E58:M58" si="15">E$28/E$29</f>
        <v>#DIV/0!</v>
      </c>
      <c r="F58" s="154" t="e">
        <f t="shared" si="15"/>
        <v>#DIV/0!</v>
      </c>
      <c r="G58" s="154" t="e">
        <f t="shared" si="15"/>
        <v>#DIV/0!</v>
      </c>
      <c r="H58" s="154" t="e">
        <f t="shared" si="15"/>
        <v>#DIV/0!</v>
      </c>
      <c r="I58" s="154" t="e">
        <f t="shared" si="15"/>
        <v>#DIV/0!</v>
      </c>
      <c r="J58" s="154" t="e">
        <f t="shared" si="15"/>
        <v>#DIV/0!</v>
      </c>
      <c r="K58" s="154" t="e">
        <f t="shared" si="15"/>
        <v>#DIV/0!</v>
      </c>
      <c r="L58" s="154" t="e">
        <f t="shared" si="15"/>
        <v>#DIV/0!</v>
      </c>
      <c r="M58" s="155" t="e">
        <f t="shared" si="15"/>
        <v>#DIV/0!</v>
      </c>
      <c r="N58" s="853"/>
    </row>
    <row r="59" spans="3:14">
      <c r="C59" s="1241" t="s">
        <v>107</v>
      </c>
      <c r="D59" s="1242"/>
      <c r="E59" s="152"/>
      <c r="F59" s="152" t="e">
        <f t="shared" ref="F59:M59" si="16">(F$28/E$28)-1</f>
        <v>#DIV/0!</v>
      </c>
      <c r="G59" s="152" t="e">
        <f t="shared" si="16"/>
        <v>#DIV/0!</v>
      </c>
      <c r="H59" s="152" t="e">
        <f t="shared" si="16"/>
        <v>#DIV/0!</v>
      </c>
      <c r="I59" s="152" t="e">
        <f t="shared" si="16"/>
        <v>#DIV/0!</v>
      </c>
      <c r="J59" s="152" t="e">
        <f t="shared" si="16"/>
        <v>#DIV/0!</v>
      </c>
      <c r="K59" s="152" t="e">
        <f t="shared" si="16"/>
        <v>#DIV/0!</v>
      </c>
      <c r="L59" s="152" t="e">
        <f t="shared" si="16"/>
        <v>#DIV/0!</v>
      </c>
      <c r="M59" s="153" t="e">
        <f t="shared" si="16"/>
        <v>#DIV/0!</v>
      </c>
      <c r="N59" s="853"/>
    </row>
    <row r="60" spans="3:14" ht="15.75" thickBot="1">
      <c r="C60" s="1251" t="s">
        <v>108</v>
      </c>
      <c r="D60" s="1252"/>
      <c r="E60" s="150"/>
      <c r="F60" s="150" t="e">
        <f t="shared" ref="F60:M60" si="17">(F$29/E$29)-1</f>
        <v>#DIV/0!</v>
      </c>
      <c r="G60" s="150" t="e">
        <f t="shared" si="17"/>
        <v>#DIV/0!</v>
      </c>
      <c r="H60" s="150" t="e">
        <f t="shared" si="17"/>
        <v>#DIV/0!</v>
      </c>
      <c r="I60" s="150" t="e">
        <f t="shared" si="17"/>
        <v>#DIV/0!</v>
      </c>
      <c r="J60" s="150" t="e">
        <f t="shared" si="17"/>
        <v>#DIV/0!</v>
      </c>
      <c r="K60" s="150" t="e">
        <f t="shared" si="17"/>
        <v>#DIV/0!</v>
      </c>
      <c r="L60" s="150" t="e">
        <f t="shared" si="17"/>
        <v>#DIV/0!</v>
      </c>
      <c r="M60" s="151" t="e">
        <f t="shared" si="17"/>
        <v>#DIV/0!</v>
      </c>
      <c r="N60" s="859"/>
    </row>
  </sheetData>
  <mergeCells count="53">
    <mergeCell ref="C52:D52"/>
    <mergeCell ref="C53:D53"/>
    <mergeCell ref="C49:D49"/>
    <mergeCell ref="C55:D55"/>
    <mergeCell ref="C54:D54"/>
    <mergeCell ref="C50:D50"/>
    <mergeCell ref="C51:D51"/>
    <mergeCell ref="C59:D59"/>
    <mergeCell ref="C60:D60"/>
    <mergeCell ref="C56:D56"/>
    <mergeCell ref="C57:D57"/>
    <mergeCell ref="C58:D58"/>
    <mergeCell ref="C12:D12"/>
    <mergeCell ref="C27:D27"/>
    <mergeCell ref="C23:D23"/>
    <mergeCell ref="C28:D28"/>
    <mergeCell ref="C29:D29"/>
    <mergeCell ref="C18:D18"/>
    <mergeCell ref="C19:D19"/>
    <mergeCell ref="C13:D13"/>
    <mergeCell ref="C14:D14"/>
    <mergeCell ref="C15:D15"/>
    <mergeCell ref="C16:D16"/>
    <mergeCell ref="C17:D17"/>
    <mergeCell ref="C26:D26"/>
    <mergeCell ref="C20:D20"/>
    <mergeCell ref="C22:D22"/>
    <mergeCell ref="C21:D21"/>
    <mergeCell ref="C4:AB4"/>
    <mergeCell ref="C9:D11"/>
    <mergeCell ref="E9:I9"/>
    <mergeCell ref="E10:I10"/>
    <mergeCell ref="J10:M10"/>
    <mergeCell ref="J9:M9"/>
    <mergeCell ref="C42:D42"/>
    <mergeCell ref="J38:M38"/>
    <mergeCell ref="J37:M37"/>
    <mergeCell ref="C48:D48"/>
    <mergeCell ref="C30:D30"/>
    <mergeCell ref="C31:D31"/>
    <mergeCell ref="C32:D32"/>
    <mergeCell ref="C43:D43"/>
    <mergeCell ref="C44:D44"/>
    <mergeCell ref="C45:D45"/>
    <mergeCell ref="C46:D46"/>
    <mergeCell ref="C47:D47"/>
    <mergeCell ref="C40:D40"/>
    <mergeCell ref="C37:D39"/>
    <mergeCell ref="C24:D24"/>
    <mergeCell ref="C25:D25"/>
    <mergeCell ref="E37:I37"/>
    <mergeCell ref="E38:I38"/>
    <mergeCell ref="C41:D41"/>
  </mergeCells>
  <pageMargins left="0.7" right="0.7" top="0.75" bottom="0.75" header="0.3" footer="0.3"/>
  <pageSetup paperSize="8"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C1:AK138"/>
  <sheetViews>
    <sheetView showGridLines="0" workbookViewId="0">
      <selection activeCell="O132" sqref="O132"/>
    </sheetView>
  </sheetViews>
  <sheetFormatPr defaultColWidth="9.140625" defaultRowHeight="15"/>
  <cols>
    <col min="1" max="1" width="14" style="1" customWidth="1"/>
    <col min="2" max="2" width="13.85546875" style="1" customWidth="1"/>
    <col min="3" max="3" width="35.7109375" style="1" customWidth="1"/>
    <col min="4" max="4" width="15.140625" style="1" bestFit="1" customWidth="1"/>
    <col min="5" max="14" width="9.140625" style="1"/>
    <col min="15" max="15" width="35.7109375" style="1" customWidth="1"/>
    <col min="16" max="16" width="15.140625" style="1" customWidth="1"/>
    <col min="17" max="20" width="9.140625" style="1"/>
    <col min="21" max="22" width="9.140625" style="1" customWidth="1"/>
    <col min="23" max="26" width="9.140625" style="1"/>
    <col min="27" max="27" width="50.7109375" style="1" customWidth="1"/>
    <col min="28" max="38" width="9.140625" style="1"/>
    <col min="39" max="39" width="81.85546875" style="1" customWidth="1"/>
    <col min="40" max="16384" width="9.140625" style="1"/>
  </cols>
  <sheetData>
    <row r="1" spans="3:37" ht="23.25">
      <c r="C1" s="532" t="s">
        <v>24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3:37" ht="23.25">
      <c r="C2" s="53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3:37" ht="23.25">
      <c r="C3" s="53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3:37" ht="23.25">
      <c r="C4" s="1196" t="s">
        <v>597</v>
      </c>
      <c r="D4" s="1196"/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  <c r="P4" s="1196"/>
      <c r="Q4" s="1196"/>
      <c r="R4" s="1196"/>
      <c r="S4" s="1196"/>
      <c r="T4" s="1196"/>
      <c r="U4" s="1196"/>
      <c r="V4" s="1196"/>
      <c r="W4" s="1196"/>
      <c r="X4" s="1196"/>
      <c r="Y4" s="1196"/>
      <c r="Z4" s="1196"/>
      <c r="AA4" s="1196"/>
      <c r="AB4" s="1196"/>
    </row>
    <row r="6" spans="3:37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3:37" ht="15.75">
      <c r="C7" s="32" t="s">
        <v>560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 t="s">
        <v>562</v>
      </c>
      <c r="P7" s="31"/>
      <c r="Q7" s="31"/>
      <c r="R7" s="31"/>
      <c r="S7" s="31"/>
      <c r="T7" s="30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3:37" ht="15.75" thickBot="1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0"/>
      <c r="U8" s="30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spans="3:37" ht="15" customHeight="1">
      <c r="C9" s="1268"/>
      <c r="D9" s="1268"/>
      <c r="E9" s="1263"/>
      <c r="F9" s="1263"/>
      <c r="G9" s="1263"/>
      <c r="H9" s="1263"/>
      <c r="I9" s="1263"/>
      <c r="J9" s="650"/>
      <c r="K9" s="651"/>
      <c r="L9" s="651"/>
      <c r="M9" s="652"/>
      <c r="N9" s="653"/>
      <c r="O9" s="1268"/>
      <c r="P9" s="1268"/>
      <c r="Q9" s="1263"/>
      <c r="R9" s="1263"/>
      <c r="S9" s="1263"/>
      <c r="T9" s="1263"/>
      <c r="U9" s="1263"/>
      <c r="V9" s="650"/>
      <c r="W9" s="651"/>
      <c r="X9" s="651"/>
      <c r="Y9" s="652"/>
      <c r="Z9" s="2"/>
      <c r="AA9" s="654" t="s">
        <v>9</v>
      </c>
    </row>
    <row r="10" spans="3:37" ht="15" customHeight="1">
      <c r="C10" s="1268"/>
      <c r="D10" s="1268"/>
      <c r="E10" s="1263" t="s">
        <v>23</v>
      </c>
      <c r="F10" s="1263"/>
      <c r="G10" s="1263"/>
      <c r="H10" s="1263"/>
      <c r="I10" s="1263"/>
      <c r="J10" s="1264" t="s">
        <v>23</v>
      </c>
      <c r="K10" s="1265"/>
      <c r="L10" s="1265"/>
      <c r="M10" s="1266"/>
      <c r="N10" s="653"/>
      <c r="O10" s="1268"/>
      <c r="P10" s="1268"/>
      <c r="Q10" s="1263" t="s">
        <v>23</v>
      </c>
      <c r="R10" s="1263"/>
      <c r="S10" s="1263"/>
      <c r="T10" s="1263"/>
      <c r="U10" s="1263"/>
      <c r="V10" s="1264" t="s">
        <v>23</v>
      </c>
      <c r="W10" s="1265"/>
      <c r="X10" s="1265"/>
      <c r="Y10" s="1266"/>
      <c r="Z10" s="2"/>
      <c r="AA10" s="655"/>
    </row>
    <row r="11" spans="3:37" ht="15" customHeight="1" thickBot="1">
      <c r="C11" s="1268"/>
      <c r="D11" s="1268"/>
      <c r="E11" s="625" t="s">
        <v>570</v>
      </c>
      <c r="F11" s="625" t="s">
        <v>569</v>
      </c>
      <c r="G11" s="625" t="s">
        <v>568</v>
      </c>
      <c r="H11" s="625" t="s">
        <v>567</v>
      </c>
      <c r="I11" s="626" t="s">
        <v>556</v>
      </c>
      <c r="J11" s="625" t="s">
        <v>464</v>
      </c>
      <c r="K11" s="625" t="s">
        <v>463</v>
      </c>
      <c r="L11" s="625" t="s">
        <v>462</v>
      </c>
      <c r="M11" s="625" t="s">
        <v>461</v>
      </c>
      <c r="N11" s="653"/>
      <c r="O11" s="1268"/>
      <c r="P11" s="1268"/>
      <c r="Q11" s="625" t="s">
        <v>570</v>
      </c>
      <c r="R11" s="625" t="s">
        <v>569</v>
      </c>
      <c r="S11" s="625" t="s">
        <v>568</v>
      </c>
      <c r="T11" s="625" t="s">
        <v>567</v>
      </c>
      <c r="U11" s="626" t="s">
        <v>556</v>
      </c>
      <c r="V11" s="625" t="s">
        <v>464</v>
      </c>
      <c r="W11" s="625" t="s">
        <v>463</v>
      </c>
      <c r="X11" s="625" t="s">
        <v>462</v>
      </c>
      <c r="Y11" s="625" t="s">
        <v>461</v>
      </c>
      <c r="Z11" s="2"/>
      <c r="AA11" s="656"/>
    </row>
    <row r="12" spans="3:37" ht="25.5">
      <c r="C12" s="86" t="s">
        <v>719</v>
      </c>
      <c r="D12" s="657" t="s">
        <v>421</v>
      </c>
      <c r="E12" s="864"/>
      <c r="F12" s="864"/>
      <c r="G12" s="864"/>
      <c r="H12" s="864"/>
      <c r="I12" s="865"/>
      <c r="J12" s="864"/>
      <c r="K12" s="864"/>
      <c r="L12" s="864"/>
      <c r="M12" s="864"/>
      <c r="N12" s="653"/>
      <c r="O12" s="86" t="s">
        <v>719</v>
      </c>
      <c r="P12" s="657" t="s">
        <v>421</v>
      </c>
      <c r="Q12" s="864"/>
      <c r="R12" s="864"/>
      <c r="S12" s="864"/>
      <c r="T12" s="864"/>
      <c r="U12" s="865"/>
      <c r="V12" s="864"/>
      <c r="W12" s="864"/>
      <c r="X12" s="864"/>
      <c r="Y12" s="864"/>
      <c r="Z12" s="2"/>
      <c r="AA12" s="658"/>
    </row>
    <row r="13" spans="3:37">
      <c r="C13" s="86"/>
      <c r="D13" s="659" t="s">
        <v>419</v>
      </c>
      <c r="E13" s="163" t="e">
        <f t="shared" ref="E13:M13" si="0">E16/E12</f>
        <v>#DIV/0!</v>
      </c>
      <c r="F13" s="163" t="e">
        <f t="shared" si="0"/>
        <v>#DIV/0!</v>
      </c>
      <c r="G13" s="163" t="e">
        <f t="shared" si="0"/>
        <v>#DIV/0!</v>
      </c>
      <c r="H13" s="163" t="e">
        <f t="shared" si="0"/>
        <v>#DIV/0!</v>
      </c>
      <c r="I13" s="163" t="e">
        <f t="shared" si="0"/>
        <v>#DIV/0!</v>
      </c>
      <c r="J13" s="163" t="e">
        <f t="shared" si="0"/>
        <v>#DIV/0!</v>
      </c>
      <c r="K13" s="163" t="e">
        <f t="shared" si="0"/>
        <v>#DIV/0!</v>
      </c>
      <c r="L13" s="163" t="e">
        <f t="shared" si="0"/>
        <v>#DIV/0!</v>
      </c>
      <c r="M13" s="163" t="e">
        <f t="shared" si="0"/>
        <v>#DIV/0!</v>
      </c>
      <c r="N13" s="653"/>
      <c r="O13" s="86"/>
      <c r="P13" s="659" t="s">
        <v>419</v>
      </c>
      <c r="Q13" s="163" t="e">
        <f t="shared" ref="Q13:Y13" si="1">Q16/Q12</f>
        <v>#DIV/0!</v>
      </c>
      <c r="R13" s="163" t="e">
        <f t="shared" si="1"/>
        <v>#DIV/0!</v>
      </c>
      <c r="S13" s="163" t="e">
        <f t="shared" si="1"/>
        <v>#DIV/0!</v>
      </c>
      <c r="T13" s="163" t="e">
        <f t="shared" si="1"/>
        <v>#DIV/0!</v>
      </c>
      <c r="U13" s="163" t="e">
        <f t="shared" si="1"/>
        <v>#DIV/0!</v>
      </c>
      <c r="V13" s="163" t="e">
        <f t="shared" si="1"/>
        <v>#DIV/0!</v>
      </c>
      <c r="W13" s="163" t="e">
        <f t="shared" si="1"/>
        <v>#DIV/0!</v>
      </c>
      <c r="X13" s="163" t="e">
        <f t="shared" si="1"/>
        <v>#DIV/0!</v>
      </c>
      <c r="Y13" s="163" t="e">
        <f t="shared" si="1"/>
        <v>#DIV/0!</v>
      </c>
      <c r="Z13" s="2"/>
      <c r="AA13" s="658"/>
    </row>
    <row r="14" spans="3:37">
      <c r="C14" s="86"/>
      <c r="D14" s="660" t="s">
        <v>31</v>
      </c>
      <c r="E14" s="166"/>
      <c r="F14" s="166"/>
      <c r="G14" s="166"/>
      <c r="H14" s="166"/>
      <c r="I14" s="167"/>
      <c r="J14" s="166"/>
      <c r="K14" s="166"/>
      <c r="L14" s="166"/>
      <c r="M14" s="166"/>
      <c r="N14" s="653"/>
      <c r="O14" s="86"/>
      <c r="P14" s="660" t="s">
        <v>31</v>
      </c>
      <c r="Q14" s="166"/>
      <c r="R14" s="166"/>
      <c r="S14" s="166"/>
      <c r="T14" s="166"/>
      <c r="U14" s="167"/>
      <c r="V14" s="166"/>
      <c r="W14" s="166"/>
      <c r="X14" s="166"/>
      <c r="Y14" s="166"/>
      <c r="Z14" s="2"/>
      <c r="AA14" s="658"/>
    </row>
    <row r="15" spans="3:37">
      <c r="C15" s="86"/>
      <c r="D15" s="659" t="s">
        <v>32</v>
      </c>
      <c r="E15" s="866"/>
      <c r="F15" s="866"/>
      <c r="G15" s="866"/>
      <c r="H15" s="866"/>
      <c r="I15" s="866"/>
      <c r="J15" s="866"/>
      <c r="K15" s="866"/>
      <c r="L15" s="867"/>
      <c r="M15" s="866"/>
      <c r="N15" s="653"/>
      <c r="O15" s="86"/>
      <c r="P15" s="659" t="s">
        <v>32</v>
      </c>
      <c r="Q15" s="866"/>
      <c r="R15" s="866"/>
      <c r="S15" s="866"/>
      <c r="T15" s="866"/>
      <c r="U15" s="866"/>
      <c r="V15" s="866"/>
      <c r="W15" s="866"/>
      <c r="X15" s="867"/>
      <c r="Y15" s="866"/>
      <c r="Z15" s="2"/>
      <c r="AA15" s="853"/>
    </row>
    <row r="16" spans="3:37">
      <c r="C16" s="86"/>
      <c r="D16" s="659" t="s">
        <v>33</v>
      </c>
      <c r="E16" s="866"/>
      <c r="F16" s="866"/>
      <c r="G16" s="866"/>
      <c r="H16" s="866"/>
      <c r="I16" s="866"/>
      <c r="J16" s="866"/>
      <c r="K16" s="866"/>
      <c r="L16" s="867"/>
      <c r="M16" s="866"/>
      <c r="N16" s="653"/>
      <c r="O16" s="86"/>
      <c r="P16" s="659" t="s">
        <v>33</v>
      </c>
      <c r="Q16" s="866"/>
      <c r="R16" s="866"/>
      <c r="S16" s="866"/>
      <c r="T16" s="866"/>
      <c r="U16" s="866"/>
      <c r="V16" s="866"/>
      <c r="W16" s="866"/>
      <c r="X16" s="867"/>
      <c r="Y16" s="866"/>
      <c r="Z16" s="2"/>
      <c r="AA16" s="853"/>
    </row>
    <row r="17" spans="3:27">
      <c r="C17" s="86"/>
      <c r="D17" s="659" t="s">
        <v>34</v>
      </c>
      <c r="E17" s="165" t="e">
        <f t="shared" ref="E17:M17" si="2">E15/E16</f>
        <v>#DIV/0!</v>
      </c>
      <c r="F17" s="165" t="e">
        <f t="shared" si="2"/>
        <v>#DIV/0!</v>
      </c>
      <c r="G17" s="165" t="e">
        <f t="shared" si="2"/>
        <v>#DIV/0!</v>
      </c>
      <c r="H17" s="165" t="e">
        <f t="shared" si="2"/>
        <v>#DIV/0!</v>
      </c>
      <c r="I17" s="165" t="e">
        <f t="shared" si="2"/>
        <v>#DIV/0!</v>
      </c>
      <c r="J17" s="165" t="e">
        <f t="shared" si="2"/>
        <v>#DIV/0!</v>
      </c>
      <c r="K17" s="165" t="e">
        <f t="shared" si="2"/>
        <v>#DIV/0!</v>
      </c>
      <c r="L17" s="165" t="e">
        <f t="shared" si="2"/>
        <v>#DIV/0!</v>
      </c>
      <c r="M17" s="165" t="e">
        <f t="shared" si="2"/>
        <v>#DIV/0!</v>
      </c>
      <c r="N17" s="653"/>
      <c r="O17" s="86"/>
      <c r="P17" s="659" t="s">
        <v>34</v>
      </c>
      <c r="Q17" s="165" t="e">
        <f t="shared" ref="Q17:Y17" si="3">Q15/Q16</f>
        <v>#DIV/0!</v>
      </c>
      <c r="R17" s="165" t="e">
        <f t="shared" si="3"/>
        <v>#DIV/0!</v>
      </c>
      <c r="S17" s="165" t="e">
        <f t="shared" si="3"/>
        <v>#DIV/0!</v>
      </c>
      <c r="T17" s="165" t="e">
        <f t="shared" si="3"/>
        <v>#DIV/0!</v>
      </c>
      <c r="U17" s="165" t="e">
        <f t="shared" si="3"/>
        <v>#DIV/0!</v>
      </c>
      <c r="V17" s="165" t="e">
        <f t="shared" si="3"/>
        <v>#DIV/0!</v>
      </c>
      <c r="W17" s="165" t="e">
        <f t="shared" si="3"/>
        <v>#DIV/0!</v>
      </c>
      <c r="X17" s="165" t="e">
        <f t="shared" si="3"/>
        <v>#DIV/0!</v>
      </c>
      <c r="Y17" s="165" t="e">
        <f t="shared" si="3"/>
        <v>#DIV/0!</v>
      </c>
      <c r="Z17" s="2"/>
      <c r="AA17" s="853"/>
    </row>
    <row r="18" spans="3:27">
      <c r="C18" s="86"/>
      <c r="D18" s="661" t="s">
        <v>35</v>
      </c>
      <c r="E18" s="163"/>
      <c r="F18" s="163" t="e">
        <f t="shared" ref="F18:M18" si="4">(F15/E15)-1</f>
        <v>#DIV/0!</v>
      </c>
      <c r="G18" s="163" t="e">
        <f t="shared" si="4"/>
        <v>#DIV/0!</v>
      </c>
      <c r="H18" s="163" t="e">
        <f t="shared" si="4"/>
        <v>#DIV/0!</v>
      </c>
      <c r="I18" s="163" t="e">
        <f t="shared" si="4"/>
        <v>#DIV/0!</v>
      </c>
      <c r="J18" s="163" t="e">
        <f t="shared" si="4"/>
        <v>#DIV/0!</v>
      </c>
      <c r="K18" s="163" t="e">
        <f t="shared" si="4"/>
        <v>#DIV/0!</v>
      </c>
      <c r="L18" s="163" t="e">
        <f t="shared" si="4"/>
        <v>#DIV/0!</v>
      </c>
      <c r="M18" s="163" t="e">
        <f t="shared" si="4"/>
        <v>#DIV/0!</v>
      </c>
      <c r="N18" s="653"/>
      <c r="O18" s="86"/>
      <c r="P18" s="661" t="s">
        <v>35</v>
      </c>
      <c r="Q18" s="163"/>
      <c r="R18" s="163" t="e">
        <f t="shared" ref="R18:Y18" si="5">(R15/Q15)-1</f>
        <v>#DIV/0!</v>
      </c>
      <c r="S18" s="163" t="e">
        <f t="shared" si="5"/>
        <v>#DIV/0!</v>
      </c>
      <c r="T18" s="163" t="e">
        <f t="shared" si="5"/>
        <v>#DIV/0!</v>
      </c>
      <c r="U18" s="163" t="e">
        <f t="shared" si="5"/>
        <v>#DIV/0!</v>
      </c>
      <c r="V18" s="163" t="e">
        <f t="shared" si="5"/>
        <v>#DIV/0!</v>
      </c>
      <c r="W18" s="163" t="e">
        <f t="shared" si="5"/>
        <v>#DIV/0!</v>
      </c>
      <c r="X18" s="163" t="e">
        <f t="shared" si="5"/>
        <v>#DIV/0!</v>
      </c>
      <c r="Y18" s="163" t="e">
        <f t="shared" si="5"/>
        <v>#DIV/0!</v>
      </c>
      <c r="Z18" s="2"/>
      <c r="AA18" s="853"/>
    </row>
    <row r="19" spans="3:27">
      <c r="C19" s="86"/>
      <c r="D19" s="661" t="s">
        <v>36</v>
      </c>
      <c r="E19" s="163"/>
      <c r="F19" s="163" t="e">
        <f t="shared" ref="F19:M19" si="6">(F16/E16)-1</f>
        <v>#DIV/0!</v>
      </c>
      <c r="G19" s="163" t="e">
        <f t="shared" si="6"/>
        <v>#DIV/0!</v>
      </c>
      <c r="H19" s="163" t="e">
        <f t="shared" si="6"/>
        <v>#DIV/0!</v>
      </c>
      <c r="I19" s="163" t="e">
        <f t="shared" si="6"/>
        <v>#DIV/0!</v>
      </c>
      <c r="J19" s="163" t="e">
        <f t="shared" si="6"/>
        <v>#DIV/0!</v>
      </c>
      <c r="K19" s="163" t="e">
        <f t="shared" si="6"/>
        <v>#DIV/0!</v>
      </c>
      <c r="L19" s="163" t="e">
        <f t="shared" si="6"/>
        <v>#DIV/0!</v>
      </c>
      <c r="M19" s="163" t="e">
        <f t="shared" si="6"/>
        <v>#DIV/0!</v>
      </c>
      <c r="N19" s="653"/>
      <c r="O19" s="86"/>
      <c r="P19" s="661" t="s">
        <v>36</v>
      </c>
      <c r="Q19" s="163"/>
      <c r="R19" s="163" t="e">
        <f t="shared" ref="R19:Y19" si="7">(R16/Q16)-1</f>
        <v>#DIV/0!</v>
      </c>
      <c r="S19" s="163" t="e">
        <f t="shared" si="7"/>
        <v>#DIV/0!</v>
      </c>
      <c r="T19" s="163" t="e">
        <f t="shared" si="7"/>
        <v>#DIV/0!</v>
      </c>
      <c r="U19" s="163" t="e">
        <f t="shared" si="7"/>
        <v>#DIV/0!</v>
      </c>
      <c r="V19" s="163" t="e">
        <f t="shared" si="7"/>
        <v>#DIV/0!</v>
      </c>
      <c r="W19" s="163" t="e">
        <f t="shared" si="7"/>
        <v>#DIV/0!</v>
      </c>
      <c r="X19" s="163" t="e">
        <f t="shared" si="7"/>
        <v>#DIV/0!</v>
      </c>
      <c r="Y19" s="163" t="e">
        <f t="shared" si="7"/>
        <v>#DIV/0!</v>
      </c>
      <c r="Z19" s="2"/>
      <c r="AA19" s="853"/>
    </row>
    <row r="20" spans="3:27" ht="25.5">
      <c r="C20" s="86"/>
      <c r="D20" s="659" t="s">
        <v>29</v>
      </c>
      <c r="E20" s="866"/>
      <c r="F20" s="866"/>
      <c r="G20" s="866"/>
      <c r="H20" s="866"/>
      <c r="I20" s="866"/>
      <c r="J20" s="866"/>
      <c r="K20" s="866"/>
      <c r="L20" s="866"/>
      <c r="M20" s="866"/>
      <c r="N20" s="653"/>
      <c r="O20" s="86"/>
      <c r="P20" s="659" t="s">
        <v>29</v>
      </c>
      <c r="Q20" s="866"/>
      <c r="R20" s="866"/>
      <c r="S20" s="866"/>
      <c r="T20" s="866"/>
      <c r="U20" s="866"/>
      <c r="V20" s="866"/>
      <c r="W20" s="866"/>
      <c r="X20" s="866"/>
      <c r="Y20" s="866"/>
      <c r="Z20" s="2"/>
      <c r="AA20" s="853"/>
    </row>
    <row r="21" spans="3:27" ht="38.25">
      <c r="C21" s="86"/>
      <c r="D21" s="659" t="s">
        <v>30</v>
      </c>
      <c r="E21" s="866"/>
      <c r="F21" s="866"/>
      <c r="G21" s="866"/>
      <c r="H21" s="866"/>
      <c r="I21" s="866"/>
      <c r="J21" s="866"/>
      <c r="K21" s="866"/>
      <c r="L21" s="866"/>
      <c r="M21" s="866"/>
      <c r="N21" s="653"/>
      <c r="O21" s="86"/>
      <c r="P21" s="659" t="s">
        <v>30</v>
      </c>
      <c r="Q21" s="866"/>
      <c r="R21" s="866"/>
      <c r="S21" s="866"/>
      <c r="T21" s="866"/>
      <c r="U21" s="866"/>
      <c r="V21" s="866"/>
      <c r="W21" s="866"/>
      <c r="X21" s="866"/>
      <c r="Y21" s="866"/>
      <c r="Z21" s="2"/>
      <c r="AA21" s="853"/>
    </row>
    <row r="22" spans="3:27" ht="25.5">
      <c r="C22" s="86"/>
      <c r="D22" s="659" t="s">
        <v>418</v>
      </c>
      <c r="E22" s="169" t="e">
        <f t="shared" ref="E22:M22" si="8">Q16/E16</f>
        <v>#DIV/0!</v>
      </c>
      <c r="F22" s="169" t="e">
        <f t="shared" si="8"/>
        <v>#DIV/0!</v>
      </c>
      <c r="G22" s="169" t="e">
        <f t="shared" si="8"/>
        <v>#DIV/0!</v>
      </c>
      <c r="H22" s="169" t="e">
        <f t="shared" si="8"/>
        <v>#DIV/0!</v>
      </c>
      <c r="I22" s="169" t="e">
        <f t="shared" si="8"/>
        <v>#DIV/0!</v>
      </c>
      <c r="J22" s="169" t="e">
        <f t="shared" si="8"/>
        <v>#DIV/0!</v>
      </c>
      <c r="K22" s="169" t="e">
        <f t="shared" si="8"/>
        <v>#DIV/0!</v>
      </c>
      <c r="L22" s="169" t="e">
        <f t="shared" si="8"/>
        <v>#DIV/0!</v>
      </c>
      <c r="M22" s="169" t="e">
        <f t="shared" si="8"/>
        <v>#DIV/0!</v>
      </c>
      <c r="N22" s="653"/>
      <c r="O22" s="86"/>
      <c r="P22" s="659" t="s">
        <v>417</v>
      </c>
      <c r="Q22" s="169" t="e">
        <f t="shared" ref="Q22:Y22" si="9">Q15/E15</f>
        <v>#DIV/0!</v>
      </c>
      <c r="R22" s="169" t="e">
        <f t="shared" si="9"/>
        <v>#DIV/0!</v>
      </c>
      <c r="S22" s="169" t="e">
        <f t="shared" si="9"/>
        <v>#DIV/0!</v>
      </c>
      <c r="T22" s="169" t="e">
        <f t="shared" si="9"/>
        <v>#DIV/0!</v>
      </c>
      <c r="U22" s="170" t="e">
        <f t="shared" si="9"/>
        <v>#DIV/0!</v>
      </c>
      <c r="V22" s="169" t="e">
        <f t="shared" si="9"/>
        <v>#DIV/0!</v>
      </c>
      <c r="W22" s="169" t="e">
        <f t="shared" si="9"/>
        <v>#DIV/0!</v>
      </c>
      <c r="X22" s="169" t="e">
        <f t="shared" si="9"/>
        <v>#DIV/0!</v>
      </c>
      <c r="Y22" s="169" t="e">
        <f t="shared" si="9"/>
        <v>#DIV/0!</v>
      </c>
      <c r="Z22" s="2"/>
      <c r="AA22" s="853"/>
    </row>
    <row r="23" spans="3:27" ht="27" customHeight="1">
      <c r="C23" s="86"/>
      <c r="D23" s="659" t="s">
        <v>37</v>
      </c>
      <c r="E23" s="866"/>
      <c r="F23" s="866"/>
      <c r="G23" s="866"/>
      <c r="H23" s="866"/>
      <c r="I23" s="868"/>
      <c r="J23" s="866"/>
      <c r="K23" s="866"/>
      <c r="L23" s="866"/>
      <c r="M23" s="866"/>
      <c r="N23" s="653"/>
      <c r="O23" s="86"/>
      <c r="P23" s="659" t="s">
        <v>37</v>
      </c>
      <c r="Q23" s="866"/>
      <c r="R23" s="866"/>
      <c r="S23" s="866"/>
      <c r="T23" s="866"/>
      <c r="U23" s="868"/>
      <c r="V23" s="866"/>
      <c r="W23" s="866"/>
      <c r="X23" s="866"/>
      <c r="Y23" s="866"/>
      <c r="Z23" s="2"/>
      <c r="AA23" s="853"/>
    </row>
    <row r="24" spans="3:27" ht="27" customHeight="1">
      <c r="C24" s="86"/>
      <c r="D24" s="662" t="s">
        <v>111</v>
      </c>
      <c r="E24" s="168"/>
      <c r="F24" s="168"/>
      <c r="G24" s="168"/>
      <c r="H24" s="168"/>
      <c r="I24" s="168"/>
      <c r="J24" s="168"/>
      <c r="K24" s="168"/>
      <c r="L24" s="168"/>
      <c r="M24" s="168"/>
      <c r="N24" s="653"/>
      <c r="O24" s="86"/>
      <c r="P24" s="662" t="s">
        <v>111</v>
      </c>
      <c r="Q24" s="168"/>
      <c r="R24" s="168"/>
      <c r="S24" s="168"/>
      <c r="T24" s="168"/>
      <c r="U24" s="168"/>
      <c r="V24" s="168"/>
      <c r="W24" s="168"/>
      <c r="X24" s="168"/>
      <c r="Y24" s="168"/>
      <c r="Z24" s="2"/>
      <c r="AA24" s="853"/>
    </row>
    <row r="25" spans="3:27" ht="25.5">
      <c r="C25" s="86"/>
      <c r="D25" s="659" t="s">
        <v>112</v>
      </c>
      <c r="E25" s="866"/>
      <c r="F25" s="866"/>
      <c r="G25" s="866"/>
      <c r="H25" s="866"/>
      <c r="I25" s="868"/>
      <c r="J25" s="866"/>
      <c r="K25" s="866"/>
      <c r="L25" s="866"/>
      <c r="M25" s="866"/>
      <c r="N25" s="653"/>
      <c r="O25" s="86"/>
      <c r="P25" s="659" t="s">
        <v>112</v>
      </c>
      <c r="Q25" s="866"/>
      <c r="R25" s="866"/>
      <c r="S25" s="866"/>
      <c r="T25" s="866"/>
      <c r="U25" s="868"/>
      <c r="V25" s="866"/>
      <c r="W25" s="866"/>
      <c r="X25" s="866"/>
      <c r="Y25" s="866"/>
      <c r="Z25" s="2"/>
      <c r="AA25" s="853"/>
    </row>
    <row r="26" spans="3:27">
      <c r="C26" s="86"/>
      <c r="D26" s="659" t="s">
        <v>416</v>
      </c>
      <c r="E26" s="866"/>
      <c r="F26" s="866"/>
      <c r="G26" s="866"/>
      <c r="H26" s="866"/>
      <c r="I26" s="868"/>
      <c r="J26" s="866"/>
      <c r="K26" s="866"/>
      <c r="L26" s="866"/>
      <c r="M26" s="866"/>
      <c r="N26" s="653"/>
      <c r="O26" s="86"/>
      <c r="P26" s="659" t="s">
        <v>416</v>
      </c>
      <c r="Q26" s="866"/>
      <c r="R26" s="866"/>
      <c r="S26" s="866"/>
      <c r="T26" s="866"/>
      <c r="U26" s="868"/>
      <c r="V26" s="866"/>
      <c r="W26" s="866"/>
      <c r="X26" s="866"/>
      <c r="Y26" s="866"/>
      <c r="Z26" s="2"/>
      <c r="AA26" s="853"/>
    </row>
    <row r="27" spans="3:27">
      <c r="C27" s="86"/>
      <c r="D27" s="659" t="s">
        <v>121</v>
      </c>
      <c r="E27" s="866"/>
      <c r="F27" s="866"/>
      <c r="G27" s="866"/>
      <c r="H27" s="866"/>
      <c r="I27" s="868"/>
      <c r="J27" s="866"/>
      <c r="K27" s="866"/>
      <c r="L27" s="866"/>
      <c r="M27" s="866"/>
      <c r="N27" s="653"/>
      <c r="O27" s="86"/>
      <c r="P27" s="659" t="s">
        <v>121</v>
      </c>
      <c r="Q27" s="866"/>
      <c r="R27" s="866"/>
      <c r="S27" s="866"/>
      <c r="T27" s="866"/>
      <c r="U27" s="868"/>
      <c r="V27" s="866"/>
      <c r="W27" s="866"/>
      <c r="X27" s="866"/>
      <c r="Y27" s="866"/>
      <c r="Z27" s="2"/>
      <c r="AA27" s="853"/>
    </row>
    <row r="28" spans="3:27">
      <c r="C28" s="86"/>
      <c r="D28" s="659" t="s">
        <v>415</v>
      </c>
      <c r="E28" s="866"/>
      <c r="F28" s="866"/>
      <c r="G28" s="866"/>
      <c r="H28" s="866"/>
      <c r="I28" s="868"/>
      <c r="J28" s="866"/>
      <c r="K28" s="866"/>
      <c r="L28" s="866"/>
      <c r="M28" s="866"/>
      <c r="N28" s="653"/>
      <c r="O28" s="86"/>
      <c r="P28" s="659" t="s">
        <v>415</v>
      </c>
      <c r="Q28" s="866"/>
      <c r="R28" s="866"/>
      <c r="S28" s="866"/>
      <c r="T28" s="866"/>
      <c r="U28" s="868"/>
      <c r="V28" s="866"/>
      <c r="W28" s="866"/>
      <c r="X28" s="866"/>
      <c r="Y28" s="866"/>
      <c r="Z28" s="2"/>
      <c r="AA28" s="853"/>
    </row>
    <row r="29" spans="3:27" ht="25.5">
      <c r="C29" s="86"/>
      <c r="D29" s="659" t="s">
        <v>72</v>
      </c>
      <c r="E29" s="866"/>
      <c r="F29" s="866"/>
      <c r="G29" s="866"/>
      <c r="H29" s="866"/>
      <c r="I29" s="868"/>
      <c r="J29" s="866"/>
      <c r="K29" s="866"/>
      <c r="L29" s="866"/>
      <c r="M29" s="866"/>
      <c r="N29" s="653"/>
      <c r="O29" s="86"/>
      <c r="P29" s="659" t="s">
        <v>72</v>
      </c>
      <c r="Q29" s="866"/>
      <c r="R29" s="866"/>
      <c r="S29" s="866"/>
      <c r="T29" s="866"/>
      <c r="U29" s="868"/>
      <c r="V29" s="866"/>
      <c r="W29" s="866"/>
      <c r="X29" s="866"/>
      <c r="Y29" s="866"/>
      <c r="Z29" s="2"/>
      <c r="AA29" s="853"/>
    </row>
    <row r="30" spans="3:27" ht="38.25">
      <c r="C30" s="86"/>
      <c r="D30" s="660" t="s">
        <v>109</v>
      </c>
      <c r="E30" s="166"/>
      <c r="F30" s="166"/>
      <c r="G30" s="166"/>
      <c r="H30" s="166"/>
      <c r="I30" s="167"/>
      <c r="J30" s="166"/>
      <c r="K30" s="166"/>
      <c r="L30" s="166"/>
      <c r="M30" s="166"/>
      <c r="N30" s="653"/>
      <c r="O30" s="86"/>
      <c r="P30" s="660" t="s">
        <v>109</v>
      </c>
      <c r="Q30" s="166"/>
      <c r="R30" s="166"/>
      <c r="S30" s="166"/>
      <c r="T30" s="166"/>
      <c r="U30" s="167"/>
      <c r="V30" s="166"/>
      <c r="W30" s="166"/>
      <c r="X30" s="166"/>
      <c r="Y30" s="166"/>
      <c r="Z30" s="2"/>
      <c r="AA30" s="853"/>
    </row>
    <row r="31" spans="3:27">
      <c r="C31" s="86"/>
      <c r="D31" s="659" t="s">
        <v>32</v>
      </c>
      <c r="E31" s="866"/>
      <c r="F31" s="866"/>
      <c r="G31" s="866"/>
      <c r="H31" s="866"/>
      <c r="I31" s="866"/>
      <c r="J31" s="866"/>
      <c r="K31" s="866"/>
      <c r="L31" s="867"/>
      <c r="M31" s="867"/>
      <c r="N31" s="653"/>
      <c r="O31" s="86"/>
      <c r="P31" s="659" t="s">
        <v>32</v>
      </c>
      <c r="Q31" s="866"/>
      <c r="R31" s="866"/>
      <c r="S31" s="866"/>
      <c r="T31" s="866"/>
      <c r="U31" s="866"/>
      <c r="V31" s="866"/>
      <c r="W31" s="866"/>
      <c r="X31" s="867"/>
      <c r="Y31" s="867"/>
      <c r="Z31" s="2"/>
      <c r="AA31" s="853"/>
    </row>
    <row r="32" spans="3:27">
      <c r="C32" s="86"/>
      <c r="D32" s="659" t="s">
        <v>33</v>
      </c>
      <c r="E32" s="866"/>
      <c r="F32" s="866"/>
      <c r="G32" s="866"/>
      <c r="H32" s="866"/>
      <c r="I32" s="866"/>
      <c r="J32" s="866"/>
      <c r="K32" s="866"/>
      <c r="L32" s="867"/>
      <c r="M32" s="867"/>
      <c r="N32" s="653"/>
      <c r="O32" s="86"/>
      <c r="P32" s="659" t="s">
        <v>33</v>
      </c>
      <c r="Q32" s="866"/>
      <c r="R32" s="866"/>
      <c r="S32" s="866"/>
      <c r="T32" s="866"/>
      <c r="U32" s="866"/>
      <c r="V32" s="866"/>
      <c r="W32" s="866"/>
      <c r="X32" s="867"/>
      <c r="Y32" s="867"/>
      <c r="Z32" s="2"/>
      <c r="AA32" s="853"/>
    </row>
    <row r="33" spans="3:27">
      <c r="C33" s="86"/>
      <c r="D33" s="659" t="s">
        <v>34</v>
      </c>
      <c r="E33" s="165" t="e">
        <f t="shared" ref="E33:M33" si="10">E31/E32</f>
        <v>#DIV/0!</v>
      </c>
      <c r="F33" s="165" t="e">
        <f t="shared" si="10"/>
        <v>#DIV/0!</v>
      </c>
      <c r="G33" s="165" t="e">
        <f t="shared" si="10"/>
        <v>#DIV/0!</v>
      </c>
      <c r="H33" s="165" t="e">
        <f t="shared" si="10"/>
        <v>#DIV/0!</v>
      </c>
      <c r="I33" s="165" t="e">
        <f t="shared" si="10"/>
        <v>#DIV/0!</v>
      </c>
      <c r="J33" s="165" t="e">
        <f t="shared" si="10"/>
        <v>#DIV/0!</v>
      </c>
      <c r="K33" s="165" t="e">
        <f t="shared" si="10"/>
        <v>#DIV/0!</v>
      </c>
      <c r="L33" s="164" t="e">
        <f t="shared" si="10"/>
        <v>#DIV/0!</v>
      </c>
      <c r="M33" s="164" t="e">
        <f t="shared" si="10"/>
        <v>#DIV/0!</v>
      </c>
      <c r="N33" s="653"/>
      <c r="O33" s="86"/>
      <c r="P33" s="659" t="s">
        <v>34</v>
      </c>
      <c r="Q33" s="165" t="e">
        <f t="shared" ref="Q33:Y33" si="11">Q31/Q32</f>
        <v>#DIV/0!</v>
      </c>
      <c r="R33" s="165" t="e">
        <f t="shared" si="11"/>
        <v>#DIV/0!</v>
      </c>
      <c r="S33" s="165" t="e">
        <f t="shared" si="11"/>
        <v>#DIV/0!</v>
      </c>
      <c r="T33" s="165" t="e">
        <f t="shared" si="11"/>
        <v>#DIV/0!</v>
      </c>
      <c r="U33" s="165" t="e">
        <f t="shared" si="11"/>
        <v>#DIV/0!</v>
      </c>
      <c r="V33" s="165" t="e">
        <f t="shared" si="11"/>
        <v>#DIV/0!</v>
      </c>
      <c r="W33" s="165" t="e">
        <f t="shared" si="11"/>
        <v>#DIV/0!</v>
      </c>
      <c r="X33" s="164" t="e">
        <f t="shared" si="11"/>
        <v>#DIV/0!</v>
      </c>
      <c r="Y33" s="164" t="e">
        <f t="shared" si="11"/>
        <v>#DIV/0!</v>
      </c>
      <c r="Z33" s="2"/>
      <c r="AA33" s="853"/>
    </row>
    <row r="34" spans="3:27">
      <c r="C34" s="86"/>
      <c r="D34" s="661" t="s">
        <v>35</v>
      </c>
      <c r="E34" s="163"/>
      <c r="F34" s="163" t="e">
        <f t="shared" ref="F34:M34" si="12">(F31/E31)-1</f>
        <v>#DIV/0!</v>
      </c>
      <c r="G34" s="163" t="e">
        <f t="shared" si="12"/>
        <v>#DIV/0!</v>
      </c>
      <c r="H34" s="163" t="e">
        <f t="shared" si="12"/>
        <v>#DIV/0!</v>
      </c>
      <c r="I34" s="163" t="e">
        <f t="shared" si="12"/>
        <v>#DIV/0!</v>
      </c>
      <c r="J34" s="163" t="e">
        <f t="shared" si="12"/>
        <v>#DIV/0!</v>
      </c>
      <c r="K34" s="163" t="e">
        <f t="shared" si="12"/>
        <v>#DIV/0!</v>
      </c>
      <c r="L34" s="163" t="e">
        <f t="shared" si="12"/>
        <v>#DIV/0!</v>
      </c>
      <c r="M34" s="163" t="e">
        <f t="shared" si="12"/>
        <v>#DIV/0!</v>
      </c>
      <c r="N34" s="653"/>
      <c r="O34" s="86"/>
      <c r="P34" s="661" t="s">
        <v>35</v>
      </c>
      <c r="Q34" s="163"/>
      <c r="R34" s="163" t="e">
        <f t="shared" ref="R34:Y34" si="13">(R31/Q31)-1</f>
        <v>#DIV/0!</v>
      </c>
      <c r="S34" s="163" t="e">
        <f t="shared" si="13"/>
        <v>#DIV/0!</v>
      </c>
      <c r="T34" s="163" t="e">
        <f t="shared" si="13"/>
        <v>#DIV/0!</v>
      </c>
      <c r="U34" s="163" t="e">
        <f t="shared" si="13"/>
        <v>#DIV/0!</v>
      </c>
      <c r="V34" s="163" t="e">
        <f t="shared" si="13"/>
        <v>#DIV/0!</v>
      </c>
      <c r="W34" s="163" t="e">
        <f t="shared" si="13"/>
        <v>#DIV/0!</v>
      </c>
      <c r="X34" s="163" t="e">
        <f t="shared" si="13"/>
        <v>#DIV/0!</v>
      </c>
      <c r="Y34" s="163" t="e">
        <f t="shared" si="13"/>
        <v>#DIV/0!</v>
      </c>
      <c r="Z34" s="2"/>
      <c r="AA34" s="853"/>
    </row>
    <row r="35" spans="3:27">
      <c r="C35" s="86"/>
      <c r="D35" s="661" t="s">
        <v>36</v>
      </c>
      <c r="E35" s="163"/>
      <c r="F35" s="163" t="e">
        <f t="shared" ref="F35:M35" si="14">(F32/E32)-1</f>
        <v>#DIV/0!</v>
      </c>
      <c r="G35" s="163" t="e">
        <f t="shared" si="14"/>
        <v>#DIV/0!</v>
      </c>
      <c r="H35" s="163" t="e">
        <f t="shared" si="14"/>
        <v>#DIV/0!</v>
      </c>
      <c r="I35" s="163" t="e">
        <f t="shared" si="14"/>
        <v>#DIV/0!</v>
      </c>
      <c r="J35" s="163" t="e">
        <f t="shared" si="14"/>
        <v>#DIV/0!</v>
      </c>
      <c r="K35" s="163" t="e">
        <f t="shared" si="14"/>
        <v>#DIV/0!</v>
      </c>
      <c r="L35" s="163" t="e">
        <f t="shared" si="14"/>
        <v>#DIV/0!</v>
      </c>
      <c r="M35" s="163" t="e">
        <f t="shared" si="14"/>
        <v>#DIV/0!</v>
      </c>
      <c r="N35" s="653"/>
      <c r="O35" s="86"/>
      <c r="P35" s="661" t="s">
        <v>36</v>
      </c>
      <c r="Q35" s="163"/>
      <c r="R35" s="163" t="e">
        <f t="shared" ref="R35:Y35" si="15">(R32/Q32)-1</f>
        <v>#DIV/0!</v>
      </c>
      <c r="S35" s="163" t="e">
        <f t="shared" si="15"/>
        <v>#DIV/0!</v>
      </c>
      <c r="T35" s="163" t="e">
        <f t="shared" si="15"/>
        <v>#DIV/0!</v>
      </c>
      <c r="U35" s="163" t="e">
        <f t="shared" si="15"/>
        <v>#DIV/0!</v>
      </c>
      <c r="V35" s="163" t="e">
        <f t="shared" si="15"/>
        <v>#DIV/0!</v>
      </c>
      <c r="W35" s="163" t="e">
        <f t="shared" si="15"/>
        <v>#DIV/0!</v>
      </c>
      <c r="X35" s="163" t="e">
        <f t="shared" si="15"/>
        <v>#DIV/0!</v>
      </c>
      <c r="Y35" s="163" t="e">
        <f t="shared" si="15"/>
        <v>#DIV/0!</v>
      </c>
      <c r="Z35" s="2"/>
      <c r="AA35" s="853"/>
    </row>
    <row r="36" spans="3:27" ht="38.25">
      <c r="C36" s="86"/>
      <c r="D36" s="660" t="s">
        <v>110</v>
      </c>
      <c r="E36" s="166"/>
      <c r="F36" s="166"/>
      <c r="G36" s="166"/>
      <c r="H36" s="166"/>
      <c r="I36" s="167"/>
      <c r="J36" s="166"/>
      <c r="K36" s="166"/>
      <c r="L36" s="166"/>
      <c r="M36" s="166"/>
      <c r="N36" s="653"/>
      <c r="O36" s="86"/>
      <c r="P36" s="660" t="s">
        <v>110</v>
      </c>
      <c r="Q36" s="166"/>
      <c r="R36" s="166"/>
      <c r="S36" s="166"/>
      <c r="T36" s="166"/>
      <c r="U36" s="167"/>
      <c r="V36" s="166"/>
      <c r="W36" s="166"/>
      <c r="X36" s="166"/>
      <c r="Y36" s="166"/>
      <c r="Z36" s="2"/>
      <c r="AA36" s="853"/>
    </row>
    <row r="37" spans="3:27">
      <c r="C37" s="86"/>
      <c r="D37" s="659" t="s">
        <v>32</v>
      </c>
      <c r="E37" s="869"/>
      <c r="F37" s="869"/>
      <c r="G37" s="869"/>
      <c r="H37" s="869"/>
      <c r="I37" s="869"/>
      <c r="J37" s="869"/>
      <c r="K37" s="869"/>
      <c r="L37" s="869"/>
      <c r="M37" s="869"/>
      <c r="N37" s="653"/>
      <c r="O37" s="86"/>
      <c r="P37" s="659" t="s">
        <v>32</v>
      </c>
      <c r="Q37" s="869"/>
      <c r="R37" s="869"/>
      <c r="S37" s="869"/>
      <c r="T37" s="869"/>
      <c r="U37" s="869"/>
      <c r="V37" s="869"/>
      <c r="W37" s="869"/>
      <c r="X37" s="869"/>
      <c r="Y37" s="869"/>
      <c r="Z37" s="2"/>
      <c r="AA37" s="853"/>
    </row>
    <row r="38" spans="3:27">
      <c r="C38" s="86"/>
      <c r="D38" s="659" t="s">
        <v>33</v>
      </c>
      <c r="E38" s="869"/>
      <c r="F38" s="869"/>
      <c r="G38" s="869"/>
      <c r="H38" s="869"/>
      <c r="I38" s="869"/>
      <c r="J38" s="869"/>
      <c r="K38" s="869"/>
      <c r="L38" s="869"/>
      <c r="M38" s="869"/>
      <c r="N38" s="653"/>
      <c r="O38" s="86"/>
      <c r="P38" s="659" t="s">
        <v>33</v>
      </c>
      <c r="Q38" s="869"/>
      <c r="R38" s="869"/>
      <c r="S38" s="869"/>
      <c r="T38" s="869"/>
      <c r="U38" s="869"/>
      <c r="V38" s="869"/>
      <c r="W38" s="869"/>
      <c r="X38" s="869"/>
      <c r="Y38" s="869"/>
      <c r="Z38" s="2"/>
      <c r="AA38" s="853"/>
    </row>
    <row r="39" spans="3:27">
      <c r="C39" s="86"/>
      <c r="D39" s="659" t="s">
        <v>34</v>
      </c>
      <c r="E39" s="165" t="e">
        <f t="shared" ref="E39:M39" si="16">E37/E38</f>
        <v>#DIV/0!</v>
      </c>
      <c r="F39" s="165" t="e">
        <f t="shared" si="16"/>
        <v>#DIV/0!</v>
      </c>
      <c r="G39" s="165" t="e">
        <f t="shared" si="16"/>
        <v>#DIV/0!</v>
      </c>
      <c r="H39" s="165" t="e">
        <f t="shared" si="16"/>
        <v>#DIV/0!</v>
      </c>
      <c r="I39" s="165" t="e">
        <f t="shared" si="16"/>
        <v>#DIV/0!</v>
      </c>
      <c r="J39" s="165" t="e">
        <f t="shared" si="16"/>
        <v>#DIV/0!</v>
      </c>
      <c r="K39" s="165" t="e">
        <f t="shared" si="16"/>
        <v>#DIV/0!</v>
      </c>
      <c r="L39" s="164" t="e">
        <f t="shared" si="16"/>
        <v>#DIV/0!</v>
      </c>
      <c r="M39" s="164" t="e">
        <f t="shared" si="16"/>
        <v>#DIV/0!</v>
      </c>
      <c r="N39" s="653"/>
      <c r="O39" s="86"/>
      <c r="P39" s="659" t="s">
        <v>34</v>
      </c>
      <c r="Q39" s="165" t="e">
        <f t="shared" ref="Q39:Y39" si="17">Q37/Q38</f>
        <v>#DIV/0!</v>
      </c>
      <c r="R39" s="165" t="e">
        <f t="shared" si="17"/>
        <v>#DIV/0!</v>
      </c>
      <c r="S39" s="165" t="e">
        <f t="shared" si="17"/>
        <v>#DIV/0!</v>
      </c>
      <c r="T39" s="165" t="e">
        <f t="shared" si="17"/>
        <v>#DIV/0!</v>
      </c>
      <c r="U39" s="165" t="e">
        <f t="shared" si="17"/>
        <v>#DIV/0!</v>
      </c>
      <c r="V39" s="165" t="e">
        <f t="shared" si="17"/>
        <v>#DIV/0!</v>
      </c>
      <c r="W39" s="165" t="e">
        <f t="shared" si="17"/>
        <v>#DIV/0!</v>
      </c>
      <c r="X39" s="164" t="e">
        <f t="shared" si="17"/>
        <v>#DIV/0!</v>
      </c>
      <c r="Y39" s="164" t="e">
        <f t="shared" si="17"/>
        <v>#DIV/0!</v>
      </c>
      <c r="Z39" s="2"/>
      <c r="AA39" s="853"/>
    </row>
    <row r="40" spans="3:27">
      <c r="C40" s="86"/>
      <c r="D40" s="661" t="s">
        <v>35</v>
      </c>
      <c r="E40" s="163"/>
      <c r="F40" s="163" t="e">
        <f t="shared" ref="F40:M40" si="18">(F37/E37)-1</f>
        <v>#DIV/0!</v>
      </c>
      <c r="G40" s="163" t="e">
        <f t="shared" si="18"/>
        <v>#DIV/0!</v>
      </c>
      <c r="H40" s="163" t="e">
        <f t="shared" si="18"/>
        <v>#DIV/0!</v>
      </c>
      <c r="I40" s="163" t="e">
        <f t="shared" si="18"/>
        <v>#DIV/0!</v>
      </c>
      <c r="J40" s="163" t="e">
        <f t="shared" si="18"/>
        <v>#DIV/0!</v>
      </c>
      <c r="K40" s="163" t="e">
        <f t="shared" si="18"/>
        <v>#DIV/0!</v>
      </c>
      <c r="L40" s="163" t="e">
        <f t="shared" si="18"/>
        <v>#DIV/0!</v>
      </c>
      <c r="M40" s="163" t="e">
        <f t="shared" si="18"/>
        <v>#DIV/0!</v>
      </c>
      <c r="N40" s="653"/>
      <c r="O40" s="86"/>
      <c r="P40" s="661" t="s">
        <v>35</v>
      </c>
      <c r="Q40" s="163"/>
      <c r="R40" s="163" t="e">
        <f t="shared" ref="R40:Y40" si="19">(R37/Q37)-1</f>
        <v>#DIV/0!</v>
      </c>
      <c r="S40" s="163" t="e">
        <f t="shared" si="19"/>
        <v>#DIV/0!</v>
      </c>
      <c r="T40" s="163" t="e">
        <f t="shared" si="19"/>
        <v>#DIV/0!</v>
      </c>
      <c r="U40" s="163" t="e">
        <f t="shared" si="19"/>
        <v>#DIV/0!</v>
      </c>
      <c r="V40" s="163" t="e">
        <f t="shared" si="19"/>
        <v>#DIV/0!</v>
      </c>
      <c r="W40" s="163" t="e">
        <f t="shared" si="19"/>
        <v>#DIV/0!</v>
      </c>
      <c r="X40" s="163" t="e">
        <f t="shared" si="19"/>
        <v>#DIV/0!</v>
      </c>
      <c r="Y40" s="163" t="e">
        <f t="shared" si="19"/>
        <v>#DIV/0!</v>
      </c>
      <c r="Z40" s="2"/>
      <c r="AA40" s="853"/>
    </row>
    <row r="41" spans="3:27">
      <c r="C41" s="56"/>
      <c r="D41" s="661" t="s">
        <v>36</v>
      </c>
      <c r="E41" s="163"/>
      <c r="F41" s="163" t="e">
        <f t="shared" ref="F41:M41" si="20">(F38/E38)-1</f>
        <v>#DIV/0!</v>
      </c>
      <c r="G41" s="163" t="e">
        <f t="shared" si="20"/>
        <v>#DIV/0!</v>
      </c>
      <c r="H41" s="163" t="e">
        <f t="shared" si="20"/>
        <v>#DIV/0!</v>
      </c>
      <c r="I41" s="163" t="e">
        <f t="shared" si="20"/>
        <v>#DIV/0!</v>
      </c>
      <c r="J41" s="163" t="e">
        <f t="shared" si="20"/>
        <v>#DIV/0!</v>
      </c>
      <c r="K41" s="163" t="e">
        <f t="shared" si="20"/>
        <v>#DIV/0!</v>
      </c>
      <c r="L41" s="163" t="e">
        <f t="shared" si="20"/>
        <v>#DIV/0!</v>
      </c>
      <c r="M41" s="163" t="e">
        <f t="shared" si="20"/>
        <v>#DIV/0!</v>
      </c>
      <c r="N41" s="653"/>
      <c r="O41" s="56"/>
      <c r="P41" s="661" t="s">
        <v>36</v>
      </c>
      <c r="Q41" s="163"/>
      <c r="R41" s="163" t="e">
        <f t="shared" ref="R41:Y41" si="21">(R38/Q38)-1</f>
        <v>#DIV/0!</v>
      </c>
      <c r="S41" s="163" t="e">
        <f t="shared" si="21"/>
        <v>#DIV/0!</v>
      </c>
      <c r="T41" s="163" t="e">
        <f t="shared" si="21"/>
        <v>#DIV/0!</v>
      </c>
      <c r="U41" s="163" t="e">
        <f t="shared" si="21"/>
        <v>#DIV/0!</v>
      </c>
      <c r="V41" s="163" t="e">
        <f t="shared" si="21"/>
        <v>#DIV/0!</v>
      </c>
      <c r="W41" s="163" t="e">
        <f t="shared" si="21"/>
        <v>#DIV/0!</v>
      </c>
      <c r="X41" s="163" t="e">
        <f t="shared" si="21"/>
        <v>#DIV/0!</v>
      </c>
      <c r="Y41" s="163" t="e">
        <f t="shared" si="21"/>
        <v>#DIV/0!</v>
      </c>
      <c r="Z41" s="2"/>
      <c r="AA41" s="853"/>
    </row>
    <row r="42" spans="3:27" ht="25.5">
      <c r="C42" s="171" t="s">
        <v>719</v>
      </c>
      <c r="D42" s="659" t="s">
        <v>421</v>
      </c>
      <c r="E42" s="870"/>
      <c r="F42" s="870"/>
      <c r="G42" s="870"/>
      <c r="H42" s="870"/>
      <c r="I42" s="871"/>
      <c r="J42" s="870"/>
      <c r="K42" s="870"/>
      <c r="L42" s="870"/>
      <c r="M42" s="870"/>
      <c r="N42" s="653"/>
      <c r="O42" s="171" t="s">
        <v>719</v>
      </c>
      <c r="P42" s="659" t="s">
        <v>421</v>
      </c>
      <c r="Q42" s="870"/>
      <c r="R42" s="870"/>
      <c r="S42" s="870"/>
      <c r="T42" s="870"/>
      <c r="U42" s="871"/>
      <c r="V42" s="870"/>
      <c r="W42" s="870"/>
      <c r="X42" s="870"/>
      <c r="Y42" s="870"/>
      <c r="Z42" s="2"/>
      <c r="AA42" s="853"/>
    </row>
    <row r="43" spans="3:27">
      <c r="C43" s="86"/>
      <c r="D43" s="659" t="s">
        <v>419</v>
      </c>
      <c r="E43" s="163" t="e">
        <f t="shared" ref="E43:M43" si="22">E46/E42</f>
        <v>#DIV/0!</v>
      </c>
      <c r="F43" s="163" t="e">
        <f t="shared" si="22"/>
        <v>#DIV/0!</v>
      </c>
      <c r="G43" s="163" t="e">
        <f t="shared" si="22"/>
        <v>#DIV/0!</v>
      </c>
      <c r="H43" s="163" t="e">
        <f t="shared" si="22"/>
        <v>#DIV/0!</v>
      </c>
      <c r="I43" s="163" t="e">
        <f t="shared" si="22"/>
        <v>#DIV/0!</v>
      </c>
      <c r="J43" s="163" t="e">
        <f t="shared" si="22"/>
        <v>#DIV/0!</v>
      </c>
      <c r="K43" s="163" t="e">
        <f t="shared" si="22"/>
        <v>#DIV/0!</v>
      </c>
      <c r="L43" s="163" t="e">
        <f t="shared" si="22"/>
        <v>#DIV/0!</v>
      </c>
      <c r="M43" s="163" t="e">
        <f t="shared" si="22"/>
        <v>#DIV/0!</v>
      </c>
      <c r="N43" s="653"/>
      <c r="O43" s="86"/>
      <c r="P43" s="659" t="s">
        <v>419</v>
      </c>
      <c r="Q43" s="163" t="e">
        <f t="shared" ref="Q43:Y43" si="23">Q46/Q42</f>
        <v>#DIV/0!</v>
      </c>
      <c r="R43" s="163" t="e">
        <f t="shared" si="23"/>
        <v>#DIV/0!</v>
      </c>
      <c r="S43" s="163" t="e">
        <f t="shared" si="23"/>
        <v>#DIV/0!</v>
      </c>
      <c r="T43" s="163" t="e">
        <f t="shared" si="23"/>
        <v>#DIV/0!</v>
      </c>
      <c r="U43" s="163" t="e">
        <f t="shared" si="23"/>
        <v>#DIV/0!</v>
      </c>
      <c r="V43" s="163" t="e">
        <f t="shared" si="23"/>
        <v>#DIV/0!</v>
      </c>
      <c r="W43" s="163" t="e">
        <f t="shared" si="23"/>
        <v>#DIV/0!</v>
      </c>
      <c r="X43" s="163" t="e">
        <f t="shared" si="23"/>
        <v>#DIV/0!</v>
      </c>
      <c r="Y43" s="163" t="e">
        <f t="shared" si="23"/>
        <v>#DIV/0!</v>
      </c>
      <c r="Z43" s="2"/>
      <c r="AA43" s="853"/>
    </row>
    <row r="44" spans="3:27">
      <c r="C44" s="86"/>
      <c r="D44" s="660" t="s">
        <v>31</v>
      </c>
      <c r="E44" s="166"/>
      <c r="F44" s="166"/>
      <c r="G44" s="166"/>
      <c r="H44" s="166"/>
      <c r="I44" s="167"/>
      <c r="J44" s="166"/>
      <c r="K44" s="166"/>
      <c r="L44" s="166"/>
      <c r="M44" s="166"/>
      <c r="N44" s="653"/>
      <c r="O44" s="86"/>
      <c r="P44" s="660" t="s">
        <v>31</v>
      </c>
      <c r="Q44" s="166"/>
      <c r="R44" s="166"/>
      <c r="S44" s="166"/>
      <c r="T44" s="166"/>
      <c r="U44" s="167"/>
      <c r="V44" s="166"/>
      <c r="W44" s="166"/>
      <c r="X44" s="166"/>
      <c r="Y44" s="166"/>
      <c r="Z44" s="2"/>
      <c r="AA44" s="853"/>
    </row>
    <row r="45" spans="3:27">
      <c r="C45" s="86"/>
      <c r="D45" s="659" t="s">
        <v>32</v>
      </c>
      <c r="E45" s="866"/>
      <c r="F45" s="866"/>
      <c r="G45" s="867"/>
      <c r="H45" s="867"/>
      <c r="I45" s="867"/>
      <c r="J45" s="867"/>
      <c r="K45" s="867"/>
      <c r="L45" s="867"/>
      <c r="M45" s="866"/>
      <c r="N45" s="653"/>
      <c r="O45" s="86"/>
      <c r="P45" s="659" t="s">
        <v>32</v>
      </c>
      <c r="Q45" s="866"/>
      <c r="R45" s="866"/>
      <c r="S45" s="867"/>
      <c r="T45" s="867"/>
      <c r="U45" s="867"/>
      <c r="V45" s="867"/>
      <c r="W45" s="867"/>
      <c r="X45" s="867"/>
      <c r="Y45" s="866"/>
      <c r="Z45" s="2"/>
      <c r="AA45" s="853"/>
    </row>
    <row r="46" spans="3:27">
      <c r="C46" s="86"/>
      <c r="D46" s="659" t="s">
        <v>33</v>
      </c>
      <c r="E46" s="866"/>
      <c r="F46" s="866"/>
      <c r="G46" s="867"/>
      <c r="H46" s="867"/>
      <c r="I46" s="867"/>
      <c r="J46" s="867"/>
      <c r="K46" s="867"/>
      <c r="L46" s="867"/>
      <c r="M46" s="866"/>
      <c r="N46" s="653"/>
      <c r="O46" s="86"/>
      <c r="P46" s="659" t="s">
        <v>33</v>
      </c>
      <c r="Q46" s="866"/>
      <c r="R46" s="866"/>
      <c r="S46" s="867"/>
      <c r="T46" s="867"/>
      <c r="U46" s="867"/>
      <c r="V46" s="867"/>
      <c r="W46" s="867"/>
      <c r="X46" s="867"/>
      <c r="Y46" s="866"/>
      <c r="Z46" s="2"/>
      <c r="AA46" s="853"/>
    </row>
    <row r="47" spans="3:27">
      <c r="C47" s="86"/>
      <c r="D47" s="659" t="s">
        <v>34</v>
      </c>
      <c r="E47" s="165" t="e">
        <f t="shared" ref="E47:M47" si="24">E45/E46</f>
        <v>#DIV/0!</v>
      </c>
      <c r="F47" s="165" t="e">
        <f t="shared" si="24"/>
        <v>#DIV/0!</v>
      </c>
      <c r="G47" s="165" t="e">
        <f t="shared" si="24"/>
        <v>#DIV/0!</v>
      </c>
      <c r="H47" s="165" t="e">
        <f t="shared" si="24"/>
        <v>#DIV/0!</v>
      </c>
      <c r="I47" s="165" t="e">
        <f t="shared" si="24"/>
        <v>#DIV/0!</v>
      </c>
      <c r="J47" s="165" t="e">
        <f t="shared" si="24"/>
        <v>#DIV/0!</v>
      </c>
      <c r="K47" s="165" t="e">
        <f t="shared" si="24"/>
        <v>#DIV/0!</v>
      </c>
      <c r="L47" s="165" t="e">
        <f t="shared" si="24"/>
        <v>#DIV/0!</v>
      </c>
      <c r="M47" s="165" t="e">
        <f t="shared" si="24"/>
        <v>#DIV/0!</v>
      </c>
      <c r="N47" s="653"/>
      <c r="O47" s="86"/>
      <c r="P47" s="659" t="s">
        <v>34</v>
      </c>
      <c r="Q47" s="165" t="e">
        <f t="shared" ref="Q47:Y47" si="25">Q45/Q46</f>
        <v>#DIV/0!</v>
      </c>
      <c r="R47" s="165" t="e">
        <f t="shared" si="25"/>
        <v>#DIV/0!</v>
      </c>
      <c r="S47" s="165" t="e">
        <f t="shared" si="25"/>
        <v>#DIV/0!</v>
      </c>
      <c r="T47" s="165" t="e">
        <f t="shared" si="25"/>
        <v>#DIV/0!</v>
      </c>
      <c r="U47" s="165" t="e">
        <f t="shared" si="25"/>
        <v>#DIV/0!</v>
      </c>
      <c r="V47" s="165" t="e">
        <f t="shared" si="25"/>
        <v>#DIV/0!</v>
      </c>
      <c r="W47" s="165" t="e">
        <f t="shared" si="25"/>
        <v>#DIV/0!</v>
      </c>
      <c r="X47" s="165" t="e">
        <f t="shared" si="25"/>
        <v>#DIV/0!</v>
      </c>
      <c r="Y47" s="165" t="e">
        <f t="shared" si="25"/>
        <v>#DIV/0!</v>
      </c>
      <c r="Z47" s="2"/>
      <c r="AA47" s="853"/>
    </row>
    <row r="48" spans="3:27">
      <c r="C48" s="86"/>
      <c r="D48" s="661" t="s">
        <v>35</v>
      </c>
      <c r="E48" s="163"/>
      <c r="F48" s="163" t="e">
        <f t="shared" ref="F48:M48" si="26">(F45/E45)-1</f>
        <v>#DIV/0!</v>
      </c>
      <c r="G48" s="163" t="e">
        <f t="shared" si="26"/>
        <v>#DIV/0!</v>
      </c>
      <c r="H48" s="163" t="e">
        <f t="shared" si="26"/>
        <v>#DIV/0!</v>
      </c>
      <c r="I48" s="163" t="e">
        <f t="shared" si="26"/>
        <v>#DIV/0!</v>
      </c>
      <c r="J48" s="163" t="e">
        <f t="shared" si="26"/>
        <v>#DIV/0!</v>
      </c>
      <c r="K48" s="163" t="e">
        <f t="shared" si="26"/>
        <v>#DIV/0!</v>
      </c>
      <c r="L48" s="163" t="e">
        <f t="shared" si="26"/>
        <v>#DIV/0!</v>
      </c>
      <c r="M48" s="163" t="e">
        <f t="shared" si="26"/>
        <v>#DIV/0!</v>
      </c>
      <c r="N48" s="653"/>
      <c r="O48" s="86"/>
      <c r="P48" s="661" t="s">
        <v>35</v>
      </c>
      <c r="Q48" s="163"/>
      <c r="R48" s="163" t="e">
        <f t="shared" ref="R48:Y48" si="27">(R45/Q45)-1</f>
        <v>#DIV/0!</v>
      </c>
      <c r="S48" s="163" t="e">
        <f t="shared" si="27"/>
        <v>#DIV/0!</v>
      </c>
      <c r="T48" s="163" t="e">
        <f t="shared" si="27"/>
        <v>#DIV/0!</v>
      </c>
      <c r="U48" s="163" t="e">
        <f t="shared" si="27"/>
        <v>#DIV/0!</v>
      </c>
      <c r="V48" s="163" t="e">
        <f t="shared" si="27"/>
        <v>#DIV/0!</v>
      </c>
      <c r="W48" s="163" t="e">
        <f t="shared" si="27"/>
        <v>#DIV/0!</v>
      </c>
      <c r="X48" s="163" t="e">
        <f t="shared" si="27"/>
        <v>#DIV/0!</v>
      </c>
      <c r="Y48" s="163" t="e">
        <f t="shared" si="27"/>
        <v>#DIV/0!</v>
      </c>
      <c r="Z48" s="2"/>
      <c r="AA48" s="853"/>
    </row>
    <row r="49" spans="3:27">
      <c r="C49" s="86"/>
      <c r="D49" s="661" t="s">
        <v>36</v>
      </c>
      <c r="E49" s="163"/>
      <c r="F49" s="163" t="e">
        <f t="shared" ref="F49:M49" si="28">(F46/E46)-1</f>
        <v>#DIV/0!</v>
      </c>
      <c r="G49" s="163" t="e">
        <f t="shared" si="28"/>
        <v>#DIV/0!</v>
      </c>
      <c r="H49" s="163" t="e">
        <f t="shared" si="28"/>
        <v>#DIV/0!</v>
      </c>
      <c r="I49" s="163" t="e">
        <f t="shared" si="28"/>
        <v>#DIV/0!</v>
      </c>
      <c r="J49" s="163" t="e">
        <f t="shared" si="28"/>
        <v>#DIV/0!</v>
      </c>
      <c r="K49" s="163" t="e">
        <f t="shared" si="28"/>
        <v>#DIV/0!</v>
      </c>
      <c r="L49" s="163" t="e">
        <f t="shared" si="28"/>
        <v>#DIV/0!</v>
      </c>
      <c r="M49" s="163" t="e">
        <f t="shared" si="28"/>
        <v>#DIV/0!</v>
      </c>
      <c r="N49" s="653"/>
      <c r="O49" s="86"/>
      <c r="P49" s="661" t="s">
        <v>36</v>
      </c>
      <c r="Q49" s="163"/>
      <c r="R49" s="163" t="e">
        <f t="shared" ref="R49:Y49" si="29">(R46/Q46)-1</f>
        <v>#DIV/0!</v>
      </c>
      <c r="S49" s="163" t="e">
        <f t="shared" si="29"/>
        <v>#DIV/0!</v>
      </c>
      <c r="T49" s="163" t="e">
        <f t="shared" si="29"/>
        <v>#DIV/0!</v>
      </c>
      <c r="U49" s="163" t="e">
        <f t="shared" si="29"/>
        <v>#DIV/0!</v>
      </c>
      <c r="V49" s="163" t="e">
        <f t="shared" si="29"/>
        <v>#DIV/0!</v>
      </c>
      <c r="W49" s="163" t="e">
        <f t="shared" si="29"/>
        <v>#DIV/0!</v>
      </c>
      <c r="X49" s="163" t="e">
        <f t="shared" si="29"/>
        <v>#DIV/0!</v>
      </c>
      <c r="Y49" s="163" t="e">
        <f t="shared" si="29"/>
        <v>#DIV/0!</v>
      </c>
      <c r="Z49" s="2"/>
      <c r="AA49" s="853"/>
    </row>
    <row r="50" spans="3:27" ht="25.5">
      <c r="C50" s="86"/>
      <c r="D50" s="659" t="s">
        <v>29</v>
      </c>
      <c r="E50" s="866"/>
      <c r="F50" s="866"/>
      <c r="G50" s="866"/>
      <c r="H50" s="866"/>
      <c r="I50" s="866"/>
      <c r="J50" s="866"/>
      <c r="K50" s="866"/>
      <c r="L50" s="866"/>
      <c r="M50" s="866"/>
      <c r="N50" s="653"/>
      <c r="O50" s="86"/>
      <c r="P50" s="659" t="s">
        <v>29</v>
      </c>
      <c r="Q50" s="866"/>
      <c r="R50" s="866"/>
      <c r="S50" s="866"/>
      <c r="T50" s="866"/>
      <c r="U50" s="866"/>
      <c r="V50" s="866"/>
      <c r="W50" s="866"/>
      <c r="X50" s="866"/>
      <c r="Y50" s="866"/>
      <c r="Z50" s="2"/>
      <c r="AA50" s="853"/>
    </row>
    <row r="51" spans="3:27" ht="38.25">
      <c r="C51" s="86"/>
      <c r="D51" s="659" t="s">
        <v>30</v>
      </c>
      <c r="E51" s="866"/>
      <c r="F51" s="866"/>
      <c r="G51" s="866"/>
      <c r="H51" s="866"/>
      <c r="I51" s="866"/>
      <c r="J51" s="866"/>
      <c r="K51" s="866"/>
      <c r="L51" s="866"/>
      <c r="M51" s="866"/>
      <c r="N51" s="653"/>
      <c r="O51" s="86"/>
      <c r="P51" s="659" t="s">
        <v>30</v>
      </c>
      <c r="Q51" s="866"/>
      <c r="R51" s="866"/>
      <c r="S51" s="866"/>
      <c r="T51" s="866"/>
      <c r="U51" s="866"/>
      <c r="V51" s="866"/>
      <c r="W51" s="866"/>
      <c r="X51" s="866"/>
      <c r="Y51" s="866"/>
      <c r="Z51" s="2"/>
      <c r="AA51" s="853"/>
    </row>
    <row r="52" spans="3:27" ht="25.5">
      <c r="C52" s="86"/>
      <c r="D52" s="659" t="s">
        <v>418</v>
      </c>
      <c r="E52" s="169" t="e">
        <f t="shared" ref="E52:M52" si="30">Q46/E46</f>
        <v>#DIV/0!</v>
      </c>
      <c r="F52" s="169" t="e">
        <f t="shared" si="30"/>
        <v>#DIV/0!</v>
      </c>
      <c r="G52" s="169" t="e">
        <f t="shared" si="30"/>
        <v>#DIV/0!</v>
      </c>
      <c r="H52" s="169" t="e">
        <f t="shared" si="30"/>
        <v>#DIV/0!</v>
      </c>
      <c r="I52" s="169" t="e">
        <f t="shared" si="30"/>
        <v>#DIV/0!</v>
      </c>
      <c r="J52" s="169" t="e">
        <f t="shared" si="30"/>
        <v>#DIV/0!</v>
      </c>
      <c r="K52" s="169" t="e">
        <f t="shared" si="30"/>
        <v>#DIV/0!</v>
      </c>
      <c r="L52" s="169" t="e">
        <f t="shared" si="30"/>
        <v>#DIV/0!</v>
      </c>
      <c r="M52" s="169" t="e">
        <f t="shared" si="30"/>
        <v>#DIV/0!</v>
      </c>
      <c r="N52" s="653"/>
      <c r="O52" s="86"/>
      <c r="P52" s="659" t="s">
        <v>417</v>
      </c>
      <c r="Q52" s="169" t="e">
        <f t="shared" ref="Q52:Y52" si="31">Q45/E45</f>
        <v>#DIV/0!</v>
      </c>
      <c r="R52" s="169" t="e">
        <f t="shared" si="31"/>
        <v>#DIV/0!</v>
      </c>
      <c r="S52" s="169" t="e">
        <f t="shared" si="31"/>
        <v>#DIV/0!</v>
      </c>
      <c r="T52" s="169" t="e">
        <f t="shared" si="31"/>
        <v>#DIV/0!</v>
      </c>
      <c r="U52" s="170" t="e">
        <f t="shared" si="31"/>
        <v>#DIV/0!</v>
      </c>
      <c r="V52" s="169" t="e">
        <f t="shared" si="31"/>
        <v>#DIV/0!</v>
      </c>
      <c r="W52" s="169" t="e">
        <f t="shared" si="31"/>
        <v>#DIV/0!</v>
      </c>
      <c r="X52" s="169" t="e">
        <f t="shared" si="31"/>
        <v>#DIV/0!</v>
      </c>
      <c r="Y52" s="169" t="e">
        <f t="shared" si="31"/>
        <v>#DIV/0!</v>
      </c>
      <c r="Z52" s="2"/>
      <c r="AA52" s="853"/>
    </row>
    <row r="53" spans="3:27" ht="25.5">
      <c r="C53" s="86"/>
      <c r="D53" s="659" t="s">
        <v>37</v>
      </c>
      <c r="E53" s="866"/>
      <c r="F53" s="866"/>
      <c r="G53" s="866"/>
      <c r="H53" s="866"/>
      <c r="I53" s="868"/>
      <c r="J53" s="866"/>
      <c r="K53" s="866"/>
      <c r="L53" s="866"/>
      <c r="M53" s="866"/>
      <c r="N53" s="653"/>
      <c r="O53" s="86"/>
      <c r="P53" s="659" t="s">
        <v>37</v>
      </c>
      <c r="Q53" s="866"/>
      <c r="R53" s="866"/>
      <c r="S53" s="866"/>
      <c r="T53" s="866"/>
      <c r="U53" s="868"/>
      <c r="V53" s="866"/>
      <c r="W53" s="866"/>
      <c r="X53" s="866"/>
      <c r="Y53" s="866"/>
      <c r="Z53" s="2"/>
      <c r="AA53" s="853"/>
    </row>
    <row r="54" spans="3:27" ht="25.5" customHeight="1">
      <c r="C54" s="86"/>
      <c r="D54" s="662" t="s">
        <v>111</v>
      </c>
      <c r="E54" s="168"/>
      <c r="F54" s="168"/>
      <c r="G54" s="168"/>
      <c r="H54" s="168"/>
      <c r="I54" s="168"/>
      <c r="J54" s="168"/>
      <c r="K54" s="168"/>
      <c r="L54" s="168"/>
      <c r="M54" s="168"/>
      <c r="N54" s="653"/>
      <c r="O54" s="86"/>
      <c r="P54" s="662" t="s">
        <v>111</v>
      </c>
      <c r="Q54" s="168"/>
      <c r="R54" s="168"/>
      <c r="S54" s="168"/>
      <c r="T54" s="168"/>
      <c r="U54" s="168"/>
      <c r="V54" s="168"/>
      <c r="W54" s="168"/>
      <c r="X54" s="168"/>
      <c r="Y54" s="168"/>
      <c r="Z54" s="2"/>
      <c r="AA54" s="853"/>
    </row>
    <row r="55" spans="3:27" ht="25.5">
      <c r="C55" s="86"/>
      <c r="D55" s="659" t="s">
        <v>112</v>
      </c>
      <c r="E55" s="866"/>
      <c r="F55" s="866"/>
      <c r="G55" s="866"/>
      <c r="H55" s="866"/>
      <c r="I55" s="868"/>
      <c r="J55" s="866"/>
      <c r="K55" s="866"/>
      <c r="L55" s="866"/>
      <c r="M55" s="866"/>
      <c r="N55" s="653"/>
      <c r="O55" s="86"/>
      <c r="P55" s="659" t="s">
        <v>112</v>
      </c>
      <c r="Q55" s="866"/>
      <c r="R55" s="866"/>
      <c r="S55" s="866"/>
      <c r="T55" s="866"/>
      <c r="U55" s="868"/>
      <c r="V55" s="866"/>
      <c r="W55" s="866"/>
      <c r="X55" s="866"/>
      <c r="Y55" s="866"/>
      <c r="Z55" s="2"/>
      <c r="AA55" s="853"/>
    </row>
    <row r="56" spans="3:27">
      <c r="C56" s="86"/>
      <c r="D56" s="659" t="s">
        <v>416</v>
      </c>
      <c r="E56" s="866"/>
      <c r="F56" s="866"/>
      <c r="G56" s="866"/>
      <c r="H56" s="866"/>
      <c r="I56" s="868"/>
      <c r="J56" s="866"/>
      <c r="K56" s="866"/>
      <c r="L56" s="866"/>
      <c r="M56" s="866"/>
      <c r="N56" s="653"/>
      <c r="O56" s="86"/>
      <c r="P56" s="659" t="s">
        <v>416</v>
      </c>
      <c r="Q56" s="866"/>
      <c r="R56" s="866"/>
      <c r="S56" s="866"/>
      <c r="T56" s="866"/>
      <c r="U56" s="868"/>
      <c r="V56" s="866"/>
      <c r="W56" s="866"/>
      <c r="X56" s="866"/>
      <c r="Y56" s="866"/>
      <c r="Z56" s="2"/>
      <c r="AA56" s="853"/>
    </row>
    <row r="57" spans="3:27">
      <c r="C57" s="86"/>
      <c r="D57" s="659" t="s">
        <v>121</v>
      </c>
      <c r="E57" s="866"/>
      <c r="F57" s="866"/>
      <c r="G57" s="866"/>
      <c r="H57" s="866"/>
      <c r="I57" s="868"/>
      <c r="J57" s="866"/>
      <c r="K57" s="866"/>
      <c r="L57" s="866"/>
      <c r="M57" s="866"/>
      <c r="N57" s="653"/>
      <c r="O57" s="86"/>
      <c r="P57" s="659" t="s">
        <v>121</v>
      </c>
      <c r="Q57" s="866"/>
      <c r="R57" s="866"/>
      <c r="S57" s="866"/>
      <c r="T57" s="866"/>
      <c r="U57" s="868"/>
      <c r="V57" s="866"/>
      <c r="W57" s="866"/>
      <c r="X57" s="866"/>
      <c r="Y57" s="866"/>
      <c r="Z57" s="2"/>
      <c r="AA57" s="853"/>
    </row>
    <row r="58" spans="3:27">
      <c r="C58" s="86"/>
      <c r="D58" s="659" t="s">
        <v>415</v>
      </c>
      <c r="E58" s="866"/>
      <c r="F58" s="866"/>
      <c r="G58" s="866"/>
      <c r="H58" s="866"/>
      <c r="I58" s="868"/>
      <c r="J58" s="866"/>
      <c r="K58" s="866"/>
      <c r="L58" s="866"/>
      <c r="M58" s="866"/>
      <c r="N58" s="653"/>
      <c r="O58" s="86"/>
      <c r="P58" s="659" t="s">
        <v>415</v>
      </c>
      <c r="Q58" s="866"/>
      <c r="R58" s="866"/>
      <c r="S58" s="866"/>
      <c r="T58" s="866"/>
      <c r="U58" s="868"/>
      <c r="V58" s="866"/>
      <c r="W58" s="866"/>
      <c r="X58" s="866"/>
      <c r="Y58" s="866"/>
      <c r="Z58" s="2"/>
      <c r="AA58" s="853"/>
    </row>
    <row r="59" spans="3:27" ht="25.5">
      <c r="C59" s="86"/>
      <c r="D59" s="659" t="s">
        <v>72</v>
      </c>
      <c r="E59" s="866"/>
      <c r="F59" s="866"/>
      <c r="G59" s="866"/>
      <c r="H59" s="866"/>
      <c r="I59" s="868"/>
      <c r="J59" s="866"/>
      <c r="K59" s="866"/>
      <c r="L59" s="866"/>
      <c r="M59" s="866"/>
      <c r="N59" s="653"/>
      <c r="O59" s="86"/>
      <c r="P59" s="659" t="s">
        <v>72</v>
      </c>
      <c r="Q59" s="866"/>
      <c r="R59" s="866"/>
      <c r="S59" s="866"/>
      <c r="T59" s="866"/>
      <c r="U59" s="868"/>
      <c r="V59" s="866"/>
      <c r="W59" s="866"/>
      <c r="X59" s="866"/>
      <c r="Y59" s="866"/>
      <c r="Z59" s="2"/>
      <c r="AA59" s="853"/>
    </row>
    <row r="60" spans="3:27" ht="38.25">
      <c r="C60" s="86"/>
      <c r="D60" s="660" t="s">
        <v>109</v>
      </c>
      <c r="E60" s="166"/>
      <c r="F60" s="166"/>
      <c r="G60" s="166"/>
      <c r="H60" s="166"/>
      <c r="I60" s="167"/>
      <c r="J60" s="166"/>
      <c r="K60" s="166"/>
      <c r="L60" s="166"/>
      <c r="M60" s="166"/>
      <c r="N60" s="653"/>
      <c r="O60" s="86"/>
      <c r="P60" s="660" t="s">
        <v>109</v>
      </c>
      <c r="Q60" s="166"/>
      <c r="R60" s="166"/>
      <c r="S60" s="166"/>
      <c r="T60" s="166"/>
      <c r="U60" s="167"/>
      <c r="V60" s="166"/>
      <c r="W60" s="166"/>
      <c r="X60" s="166"/>
      <c r="Y60" s="166"/>
      <c r="Z60" s="2"/>
      <c r="AA60" s="853"/>
    </row>
    <row r="61" spans="3:27">
      <c r="C61" s="86"/>
      <c r="D61" s="659" t="s">
        <v>32</v>
      </c>
      <c r="E61" s="866"/>
      <c r="F61" s="866"/>
      <c r="G61" s="867"/>
      <c r="H61" s="867"/>
      <c r="I61" s="867"/>
      <c r="J61" s="867"/>
      <c r="K61" s="867"/>
      <c r="L61" s="867"/>
      <c r="M61" s="867"/>
      <c r="N61" s="2"/>
      <c r="O61" s="86"/>
      <c r="P61" s="659" t="s">
        <v>32</v>
      </c>
      <c r="Q61" s="866"/>
      <c r="R61" s="866"/>
      <c r="S61" s="867"/>
      <c r="T61" s="867"/>
      <c r="U61" s="867"/>
      <c r="V61" s="867"/>
      <c r="W61" s="867"/>
      <c r="X61" s="867"/>
      <c r="Y61" s="867"/>
      <c r="Z61" s="2"/>
      <c r="AA61" s="853"/>
    </row>
    <row r="62" spans="3:27">
      <c r="C62" s="86"/>
      <c r="D62" s="659" t="s">
        <v>33</v>
      </c>
      <c r="E62" s="866"/>
      <c r="F62" s="866"/>
      <c r="G62" s="867"/>
      <c r="H62" s="867"/>
      <c r="I62" s="867"/>
      <c r="J62" s="867"/>
      <c r="K62" s="867"/>
      <c r="L62" s="867"/>
      <c r="M62" s="867"/>
      <c r="N62" s="2"/>
      <c r="O62" s="86"/>
      <c r="P62" s="659" t="s">
        <v>33</v>
      </c>
      <c r="Q62" s="866"/>
      <c r="R62" s="866"/>
      <c r="S62" s="867"/>
      <c r="T62" s="867"/>
      <c r="U62" s="867"/>
      <c r="V62" s="867"/>
      <c r="W62" s="867"/>
      <c r="X62" s="867"/>
      <c r="Y62" s="867"/>
      <c r="Z62" s="2"/>
      <c r="AA62" s="853"/>
    </row>
    <row r="63" spans="3:27">
      <c r="C63" s="86"/>
      <c r="D63" s="659" t="s">
        <v>34</v>
      </c>
      <c r="E63" s="165" t="e">
        <f t="shared" ref="E63:M63" si="32">E61/E62</f>
        <v>#DIV/0!</v>
      </c>
      <c r="F63" s="165" t="e">
        <f t="shared" si="32"/>
        <v>#DIV/0!</v>
      </c>
      <c r="G63" s="165" t="e">
        <f t="shared" si="32"/>
        <v>#DIV/0!</v>
      </c>
      <c r="H63" s="165" t="e">
        <f t="shared" si="32"/>
        <v>#DIV/0!</v>
      </c>
      <c r="I63" s="165" t="e">
        <f t="shared" si="32"/>
        <v>#DIV/0!</v>
      </c>
      <c r="J63" s="165" t="e">
        <f t="shared" si="32"/>
        <v>#DIV/0!</v>
      </c>
      <c r="K63" s="165" t="e">
        <f t="shared" si="32"/>
        <v>#DIV/0!</v>
      </c>
      <c r="L63" s="164" t="e">
        <f t="shared" si="32"/>
        <v>#DIV/0!</v>
      </c>
      <c r="M63" s="164" t="e">
        <f t="shared" si="32"/>
        <v>#DIV/0!</v>
      </c>
      <c r="N63" s="2"/>
      <c r="O63" s="86"/>
      <c r="P63" s="659" t="s">
        <v>34</v>
      </c>
      <c r="Q63" s="165" t="e">
        <f t="shared" ref="Q63:Y63" si="33">Q61/Q62</f>
        <v>#DIV/0!</v>
      </c>
      <c r="R63" s="165" t="e">
        <f t="shared" si="33"/>
        <v>#DIV/0!</v>
      </c>
      <c r="S63" s="165" t="e">
        <f t="shared" si="33"/>
        <v>#DIV/0!</v>
      </c>
      <c r="T63" s="165" t="e">
        <f t="shared" si="33"/>
        <v>#DIV/0!</v>
      </c>
      <c r="U63" s="165" t="e">
        <f t="shared" si="33"/>
        <v>#DIV/0!</v>
      </c>
      <c r="V63" s="165" t="e">
        <f t="shared" si="33"/>
        <v>#DIV/0!</v>
      </c>
      <c r="W63" s="165" t="e">
        <f t="shared" si="33"/>
        <v>#DIV/0!</v>
      </c>
      <c r="X63" s="164" t="e">
        <f t="shared" si="33"/>
        <v>#DIV/0!</v>
      </c>
      <c r="Y63" s="164" t="e">
        <f t="shared" si="33"/>
        <v>#DIV/0!</v>
      </c>
      <c r="Z63" s="2"/>
      <c r="AA63" s="853"/>
    </row>
    <row r="64" spans="3:27">
      <c r="C64" s="86"/>
      <c r="D64" s="661" t="s">
        <v>35</v>
      </c>
      <c r="E64" s="163"/>
      <c r="F64" s="163" t="e">
        <f t="shared" ref="F64:M64" si="34">(F61/E61)-1</f>
        <v>#DIV/0!</v>
      </c>
      <c r="G64" s="163" t="e">
        <f t="shared" si="34"/>
        <v>#DIV/0!</v>
      </c>
      <c r="H64" s="163" t="e">
        <f t="shared" si="34"/>
        <v>#DIV/0!</v>
      </c>
      <c r="I64" s="163" t="e">
        <f t="shared" si="34"/>
        <v>#DIV/0!</v>
      </c>
      <c r="J64" s="163" t="e">
        <f t="shared" si="34"/>
        <v>#DIV/0!</v>
      </c>
      <c r="K64" s="163" t="e">
        <f t="shared" si="34"/>
        <v>#DIV/0!</v>
      </c>
      <c r="L64" s="163" t="e">
        <f t="shared" si="34"/>
        <v>#DIV/0!</v>
      </c>
      <c r="M64" s="163" t="e">
        <f t="shared" si="34"/>
        <v>#DIV/0!</v>
      </c>
      <c r="N64" s="2"/>
      <c r="O64" s="86"/>
      <c r="P64" s="661" t="s">
        <v>35</v>
      </c>
      <c r="Q64" s="163"/>
      <c r="R64" s="163" t="e">
        <f t="shared" ref="R64:Y64" si="35">(R61/Q61)-1</f>
        <v>#DIV/0!</v>
      </c>
      <c r="S64" s="163" t="e">
        <f t="shared" si="35"/>
        <v>#DIV/0!</v>
      </c>
      <c r="T64" s="163" t="e">
        <f t="shared" si="35"/>
        <v>#DIV/0!</v>
      </c>
      <c r="U64" s="163" t="e">
        <f t="shared" si="35"/>
        <v>#DIV/0!</v>
      </c>
      <c r="V64" s="163" t="e">
        <f t="shared" si="35"/>
        <v>#DIV/0!</v>
      </c>
      <c r="W64" s="163" t="e">
        <f t="shared" si="35"/>
        <v>#DIV/0!</v>
      </c>
      <c r="X64" s="163" t="e">
        <f t="shared" si="35"/>
        <v>#DIV/0!</v>
      </c>
      <c r="Y64" s="163" t="e">
        <f t="shared" si="35"/>
        <v>#DIV/0!</v>
      </c>
      <c r="Z64" s="2"/>
      <c r="AA64" s="853"/>
    </row>
    <row r="65" spans="3:27">
      <c r="C65" s="86"/>
      <c r="D65" s="661" t="s">
        <v>36</v>
      </c>
      <c r="E65" s="163"/>
      <c r="F65" s="163" t="e">
        <f t="shared" ref="F65:M65" si="36">(F62/E62)-1</f>
        <v>#DIV/0!</v>
      </c>
      <c r="G65" s="163" t="e">
        <f t="shared" si="36"/>
        <v>#DIV/0!</v>
      </c>
      <c r="H65" s="163" t="e">
        <f t="shared" si="36"/>
        <v>#DIV/0!</v>
      </c>
      <c r="I65" s="163" t="e">
        <f t="shared" si="36"/>
        <v>#DIV/0!</v>
      </c>
      <c r="J65" s="163" t="e">
        <f t="shared" si="36"/>
        <v>#DIV/0!</v>
      </c>
      <c r="K65" s="163" t="e">
        <f t="shared" si="36"/>
        <v>#DIV/0!</v>
      </c>
      <c r="L65" s="163" t="e">
        <f t="shared" si="36"/>
        <v>#DIV/0!</v>
      </c>
      <c r="M65" s="163" t="e">
        <f t="shared" si="36"/>
        <v>#DIV/0!</v>
      </c>
      <c r="N65" s="2"/>
      <c r="O65" s="86"/>
      <c r="P65" s="661" t="s">
        <v>36</v>
      </c>
      <c r="Q65" s="163"/>
      <c r="R65" s="163" t="e">
        <f t="shared" ref="R65:Y65" si="37">(R62/Q62)-1</f>
        <v>#DIV/0!</v>
      </c>
      <c r="S65" s="163" t="e">
        <f t="shared" si="37"/>
        <v>#DIV/0!</v>
      </c>
      <c r="T65" s="163" t="e">
        <f t="shared" si="37"/>
        <v>#DIV/0!</v>
      </c>
      <c r="U65" s="163" t="e">
        <f t="shared" si="37"/>
        <v>#DIV/0!</v>
      </c>
      <c r="V65" s="163" t="e">
        <f t="shared" si="37"/>
        <v>#DIV/0!</v>
      </c>
      <c r="W65" s="163" t="e">
        <f t="shared" si="37"/>
        <v>#DIV/0!</v>
      </c>
      <c r="X65" s="163" t="e">
        <f t="shared" si="37"/>
        <v>#DIV/0!</v>
      </c>
      <c r="Y65" s="163" t="e">
        <f t="shared" si="37"/>
        <v>#DIV/0!</v>
      </c>
      <c r="Z65" s="2"/>
      <c r="AA65" s="853"/>
    </row>
    <row r="66" spans="3:27" ht="38.25">
      <c r="C66" s="86"/>
      <c r="D66" s="660" t="s">
        <v>110</v>
      </c>
      <c r="E66" s="166"/>
      <c r="F66" s="166"/>
      <c r="G66" s="166"/>
      <c r="H66" s="166"/>
      <c r="I66" s="167"/>
      <c r="J66" s="166"/>
      <c r="K66" s="166"/>
      <c r="L66" s="166"/>
      <c r="M66" s="166"/>
      <c r="N66" s="2"/>
      <c r="O66" s="86"/>
      <c r="P66" s="660" t="s">
        <v>110</v>
      </c>
      <c r="Q66" s="166"/>
      <c r="R66" s="166"/>
      <c r="S66" s="166"/>
      <c r="T66" s="166"/>
      <c r="U66" s="167"/>
      <c r="V66" s="166"/>
      <c r="W66" s="166"/>
      <c r="X66" s="166"/>
      <c r="Y66" s="166"/>
      <c r="Z66" s="2"/>
      <c r="AA66" s="853"/>
    </row>
    <row r="67" spans="3:27">
      <c r="C67" s="86"/>
      <c r="D67" s="659" t="s">
        <v>32</v>
      </c>
      <c r="E67" s="866"/>
      <c r="F67" s="866"/>
      <c r="G67" s="867"/>
      <c r="H67" s="867"/>
      <c r="I67" s="867"/>
      <c r="J67" s="867"/>
      <c r="K67" s="867"/>
      <c r="L67" s="867"/>
      <c r="M67" s="867"/>
      <c r="N67" s="2"/>
      <c r="O67" s="86"/>
      <c r="P67" s="659" t="s">
        <v>32</v>
      </c>
      <c r="Q67" s="866"/>
      <c r="R67" s="866"/>
      <c r="S67" s="867"/>
      <c r="T67" s="867"/>
      <c r="U67" s="867"/>
      <c r="V67" s="867"/>
      <c r="W67" s="867"/>
      <c r="X67" s="867"/>
      <c r="Y67" s="867"/>
      <c r="Z67" s="2"/>
      <c r="AA67" s="853"/>
    </row>
    <row r="68" spans="3:27">
      <c r="C68" s="86"/>
      <c r="D68" s="659" t="s">
        <v>33</v>
      </c>
      <c r="E68" s="866"/>
      <c r="F68" s="866"/>
      <c r="G68" s="867"/>
      <c r="H68" s="867"/>
      <c r="I68" s="867"/>
      <c r="J68" s="867"/>
      <c r="K68" s="867"/>
      <c r="L68" s="867"/>
      <c r="M68" s="867"/>
      <c r="N68" s="2"/>
      <c r="O68" s="86"/>
      <c r="P68" s="659" t="s">
        <v>33</v>
      </c>
      <c r="Q68" s="866"/>
      <c r="R68" s="866"/>
      <c r="S68" s="867"/>
      <c r="T68" s="867"/>
      <c r="U68" s="867"/>
      <c r="V68" s="867"/>
      <c r="W68" s="867"/>
      <c r="X68" s="867"/>
      <c r="Y68" s="867"/>
      <c r="Z68" s="2"/>
      <c r="AA68" s="853"/>
    </row>
    <row r="69" spans="3:27">
      <c r="C69" s="86"/>
      <c r="D69" s="659" t="s">
        <v>34</v>
      </c>
      <c r="E69" s="165" t="e">
        <f t="shared" ref="E69:M69" si="38">E67/E68</f>
        <v>#DIV/0!</v>
      </c>
      <c r="F69" s="165" t="e">
        <f t="shared" si="38"/>
        <v>#DIV/0!</v>
      </c>
      <c r="G69" s="165" t="e">
        <f t="shared" si="38"/>
        <v>#DIV/0!</v>
      </c>
      <c r="H69" s="165" t="e">
        <f t="shared" si="38"/>
        <v>#DIV/0!</v>
      </c>
      <c r="I69" s="165" t="e">
        <f t="shared" si="38"/>
        <v>#DIV/0!</v>
      </c>
      <c r="J69" s="165" t="e">
        <f t="shared" si="38"/>
        <v>#DIV/0!</v>
      </c>
      <c r="K69" s="165" t="e">
        <f t="shared" si="38"/>
        <v>#DIV/0!</v>
      </c>
      <c r="L69" s="164" t="e">
        <f t="shared" si="38"/>
        <v>#DIV/0!</v>
      </c>
      <c r="M69" s="164" t="e">
        <f t="shared" si="38"/>
        <v>#DIV/0!</v>
      </c>
      <c r="N69" s="2"/>
      <c r="O69" s="86"/>
      <c r="P69" s="659" t="s">
        <v>34</v>
      </c>
      <c r="Q69" s="165" t="e">
        <f t="shared" ref="Q69:Y69" si="39">Q67/Q68</f>
        <v>#DIV/0!</v>
      </c>
      <c r="R69" s="165" t="e">
        <f t="shared" si="39"/>
        <v>#DIV/0!</v>
      </c>
      <c r="S69" s="165" t="e">
        <f t="shared" si="39"/>
        <v>#DIV/0!</v>
      </c>
      <c r="T69" s="165" t="e">
        <f t="shared" si="39"/>
        <v>#DIV/0!</v>
      </c>
      <c r="U69" s="165" t="e">
        <f t="shared" si="39"/>
        <v>#DIV/0!</v>
      </c>
      <c r="V69" s="165" t="e">
        <f t="shared" si="39"/>
        <v>#DIV/0!</v>
      </c>
      <c r="W69" s="165" t="e">
        <f t="shared" si="39"/>
        <v>#DIV/0!</v>
      </c>
      <c r="X69" s="164" t="e">
        <f t="shared" si="39"/>
        <v>#DIV/0!</v>
      </c>
      <c r="Y69" s="164" t="e">
        <f t="shared" si="39"/>
        <v>#DIV/0!</v>
      </c>
      <c r="Z69" s="2"/>
      <c r="AA69" s="853"/>
    </row>
    <row r="70" spans="3:27">
      <c r="C70" s="86"/>
      <c r="D70" s="661" t="s">
        <v>35</v>
      </c>
      <c r="E70" s="163"/>
      <c r="F70" s="163" t="e">
        <f t="shared" ref="F70:M70" si="40">(F67/E67)-1</f>
        <v>#DIV/0!</v>
      </c>
      <c r="G70" s="163" t="e">
        <f t="shared" si="40"/>
        <v>#DIV/0!</v>
      </c>
      <c r="H70" s="163" t="e">
        <f t="shared" si="40"/>
        <v>#DIV/0!</v>
      </c>
      <c r="I70" s="163" t="e">
        <f t="shared" si="40"/>
        <v>#DIV/0!</v>
      </c>
      <c r="J70" s="163" t="e">
        <f t="shared" si="40"/>
        <v>#DIV/0!</v>
      </c>
      <c r="K70" s="163" t="e">
        <f t="shared" si="40"/>
        <v>#DIV/0!</v>
      </c>
      <c r="L70" s="163" t="e">
        <f t="shared" si="40"/>
        <v>#DIV/0!</v>
      </c>
      <c r="M70" s="163" t="e">
        <f t="shared" si="40"/>
        <v>#DIV/0!</v>
      </c>
      <c r="N70" s="2"/>
      <c r="O70" s="86"/>
      <c r="P70" s="661" t="s">
        <v>35</v>
      </c>
      <c r="Q70" s="163"/>
      <c r="R70" s="163" t="e">
        <f t="shared" ref="R70:Y70" si="41">(R67/Q67)-1</f>
        <v>#DIV/0!</v>
      </c>
      <c r="S70" s="163" t="e">
        <f t="shared" si="41"/>
        <v>#DIV/0!</v>
      </c>
      <c r="T70" s="163" t="e">
        <f t="shared" si="41"/>
        <v>#DIV/0!</v>
      </c>
      <c r="U70" s="163" t="e">
        <f t="shared" si="41"/>
        <v>#DIV/0!</v>
      </c>
      <c r="V70" s="163" t="e">
        <f t="shared" si="41"/>
        <v>#DIV/0!</v>
      </c>
      <c r="W70" s="163" t="e">
        <f t="shared" si="41"/>
        <v>#DIV/0!</v>
      </c>
      <c r="X70" s="163" t="e">
        <f t="shared" si="41"/>
        <v>#DIV/0!</v>
      </c>
      <c r="Y70" s="163" t="e">
        <f t="shared" si="41"/>
        <v>#DIV/0!</v>
      </c>
      <c r="Z70" s="2"/>
      <c r="AA70" s="853"/>
    </row>
    <row r="71" spans="3:27" ht="15.75" thickBot="1">
      <c r="C71" s="56"/>
      <c r="D71" s="661" t="s">
        <v>36</v>
      </c>
      <c r="E71" s="163"/>
      <c r="F71" s="163" t="e">
        <f t="shared" ref="F71:M71" si="42">(F68/E68)-1</f>
        <v>#DIV/0!</v>
      </c>
      <c r="G71" s="163" t="e">
        <f t="shared" si="42"/>
        <v>#DIV/0!</v>
      </c>
      <c r="H71" s="163" t="e">
        <f t="shared" si="42"/>
        <v>#DIV/0!</v>
      </c>
      <c r="I71" s="163" t="e">
        <f t="shared" si="42"/>
        <v>#DIV/0!</v>
      </c>
      <c r="J71" s="163" t="e">
        <f t="shared" si="42"/>
        <v>#DIV/0!</v>
      </c>
      <c r="K71" s="163" t="e">
        <f t="shared" si="42"/>
        <v>#DIV/0!</v>
      </c>
      <c r="L71" s="163" t="e">
        <f t="shared" si="42"/>
        <v>#DIV/0!</v>
      </c>
      <c r="M71" s="163" t="e">
        <f t="shared" si="42"/>
        <v>#DIV/0!</v>
      </c>
      <c r="N71" s="2"/>
      <c r="O71" s="56"/>
      <c r="P71" s="661" t="s">
        <v>36</v>
      </c>
      <c r="Q71" s="163"/>
      <c r="R71" s="163" t="e">
        <f t="shared" ref="R71:Y71" si="43">(R68/Q68)-1</f>
        <v>#DIV/0!</v>
      </c>
      <c r="S71" s="163" t="e">
        <f t="shared" si="43"/>
        <v>#DIV/0!</v>
      </c>
      <c r="T71" s="163" t="e">
        <f t="shared" si="43"/>
        <v>#DIV/0!</v>
      </c>
      <c r="U71" s="163" t="e">
        <f t="shared" si="43"/>
        <v>#DIV/0!</v>
      </c>
      <c r="V71" s="163" t="e">
        <f t="shared" si="43"/>
        <v>#DIV/0!</v>
      </c>
      <c r="W71" s="163" t="e">
        <f t="shared" si="43"/>
        <v>#DIV/0!</v>
      </c>
      <c r="X71" s="163" t="e">
        <f t="shared" si="43"/>
        <v>#DIV/0!</v>
      </c>
      <c r="Y71" s="163" t="e">
        <f t="shared" si="43"/>
        <v>#DIV/0!</v>
      </c>
      <c r="Z71" s="2"/>
      <c r="AA71" s="859"/>
    </row>
    <row r="72" spans="3:27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3:27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3:27" ht="47.25">
      <c r="C74" s="663" t="s">
        <v>561</v>
      </c>
      <c r="D74" s="653"/>
      <c r="E74" s="653"/>
      <c r="F74" s="653"/>
      <c r="G74" s="653"/>
      <c r="H74" s="653"/>
      <c r="I74" s="653"/>
      <c r="J74" s="653"/>
      <c r="K74" s="653"/>
      <c r="L74" s="653"/>
      <c r="M74" s="653"/>
      <c r="N74" s="664"/>
      <c r="O74" s="663" t="s">
        <v>563</v>
      </c>
      <c r="P74" s="653"/>
      <c r="Q74" s="653"/>
      <c r="R74" s="653"/>
      <c r="S74" s="653"/>
      <c r="T74" s="653"/>
      <c r="U74" s="653"/>
      <c r="V74" s="653"/>
      <c r="W74" s="653"/>
      <c r="X74" s="653"/>
      <c r="Y74" s="653"/>
      <c r="Z74" s="2"/>
      <c r="AA74" s="2"/>
    </row>
    <row r="75" spans="3:27" ht="15.75" thickBot="1">
      <c r="C75" s="653"/>
      <c r="D75" s="653"/>
      <c r="E75" s="653"/>
      <c r="F75" s="653"/>
      <c r="G75" s="653"/>
      <c r="H75" s="653"/>
      <c r="I75" s="653"/>
      <c r="J75" s="653"/>
      <c r="K75" s="653"/>
      <c r="L75" s="653"/>
      <c r="M75" s="653"/>
      <c r="N75" s="664"/>
      <c r="O75" s="664"/>
      <c r="P75" s="653"/>
      <c r="Q75" s="653"/>
      <c r="R75" s="653"/>
      <c r="S75" s="653"/>
      <c r="T75" s="653"/>
      <c r="U75" s="653"/>
      <c r="V75" s="653"/>
      <c r="W75" s="653"/>
      <c r="X75" s="653"/>
      <c r="Y75" s="653"/>
      <c r="Z75" s="2"/>
      <c r="AA75" s="2"/>
    </row>
    <row r="76" spans="3:27" ht="15" customHeight="1">
      <c r="C76" s="1269"/>
      <c r="D76" s="1269"/>
      <c r="E76" s="1267"/>
      <c r="F76" s="1267"/>
      <c r="G76" s="1267"/>
      <c r="H76" s="1267"/>
      <c r="I76" s="1267"/>
      <c r="J76" s="650"/>
      <c r="K76" s="651"/>
      <c r="L76" s="651"/>
      <c r="M76" s="652"/>
      <c r="N76" s="653"/>
      <c r="O76" s="1269"/>
      <c r="P76" s="1269"/>
      <c r="Q76" s="1267"/>
      <c r="R76" s="1267"/>
      <c r="S76" s="1267"/>
      <c r="T76" s="1267"/>
      <c r="U76" s="1267"/>
      <c r="V76" s="650"/>
      <c r="W76" s="651"/>
      <c r="X76" s="651"/>
      <c r="Y76" s="651"/>
      <c r="Z76" s="2"/>
      <c r="AA76" s="654" t="s">
        <v>9</v>
      </c>
    </row>
    <row r="77" spans="3:27" ht="15" customHeight="1">
      <c r="C77" s="1269"/>
      <c r="D77" s="1269"/>
      <c r="E77" s="1267" t="s">
        <v>23</v>
      </c>
      <c r="F77" s="1267"/>
      <c r="G77" s="1267"/>
      <c r="H77" s="1267"/>
      <c r="I77" s="1267"/>
      <c r="J77" s="1245" t="s">
        <v>23</v>
      </c>
      <c r="K77" s="1246"/>
      <c r="L77" s="1246"/>
      <c r="M77" s="1247"/>
      <c r="N77" s="653"/>
      <c r="O77" s="1269"/>
      <c r="P77" s="1269"/>
      <c r="Q77" s="1267" t="s">
        <v>23</v>
      </c>
      <c r="R77" s="1267"/>
      <c r="S77" s="1267"/>
      <c r="T77" s="1267"/>
      <c r="U77" s="1267"/>
      <c r="V77" s="1245" t="s">
        <v>23</v>
      </c>
      <c r="W77" s="1246"/>
      <c r="X77" s="1246"/>
      <c r="Y77" s="1247"/>
      <c r="Z77" s="2"/>
      <c r="AA77" s="655"/>
    </row>
    <row r="78" spans="3:27" ht="15.75" customHeight="1" thickBot="1">
      <c r="C78" s="1269"/>
      <c r="D78" s="1269"/>
      <c r="E78" s="625" t="s">
        <v>570</v>
      </c>
      <c r="F78" s="625" t="s">
        <v>569</v>
      </c>
      <c r="G78" s="625" t="s">
        <v>568</v>
      </c>
      <c r="H78" s="625" t="s">
        <v>567</v>
      </c>
      <c r="I78" s="626" t="s">
        <v>556</v>
      </c>
      <c r="J78" s="625" t="s">
        <v>464</v>
      </c>
      <c r="K78" s="625" t="s">
        <v>463</v>
      </c>
      <c r="L78" s="625" t="s">
        <v>462</v>
      </c>
      <c r="M78" s="625" t="s">
        <v>461</v>
      </c>
      <c r="N78" s="653"/>
      <c r="O78" s="1269"/>
      <c r="P78" s="1269"/>
      <c r="Q78" s="625" t="s">
        <v>570</v>
      </c>
      <c r="R78" s="625" t="s">
        <v>569</v>
      </c>
      <c r="S78" s="625" t="s">
        <v>568</v>
      </c>
      <c r="T78" s="625" t="s">
        <v>567</v>
      </c>
      <c r="U78" s="626" t="s">
        <v>556</v>
      </c>
      <c r="V78" s="625" t="s">
        <v>464</v>
      </c>
      <c r="W78" s="625" t="s">
        <v>463</v>
      </c>
      <c r="X78" s="625" t="s">
        <v>462</v>
      </c>
      <c r="Y78" s="625" t="s">
        <v>461</v>
      </c>
      <c r="Z78" s="2"/>
      <c r="AA78" s="656"/>
    </row>
    <row r="79" spans="3:27" ht="26.25" customHeight="1">
      <c r="C79" s="171" t="s">
        <v>288</v>
      </c>
      <c r="D79" s="659" t="s">
        <v>420</v>
      </c>
      <c r="E79" s="864"/>
      <c r="F79" s="864"/>
      <c r="G79" s="864"/>
      <c r="H79" s="864"/>
      <c r="I79" s="865"/>
      <c r="J79" s="864"/>
      <c r="K79" s="864"/>
      <c r="L79" s="864"/>
      <c r="M79" s="864"/>
      <c r="N79" s="653"/>
      <c r="O79" s="171" t="s">
        <v>288</v>
      </c>
      <c r="P79" s="659" t="s">
        <v>420</v>
      </c>
      <c r="Q79" s="864"/>
      <c r="R79" s="864"/>
      <c r="S79" s="864"/>
      <c r="T79" s="864"/>
      <c r="U79" s="865"/>
      <c r="V79" s="864"/>
      <c r="W79" s="864"/>
      <c r="X79" s="864"/>
      <c r="Y79" s="864"/>
      <c r="Z79" s="2"/>
      <c r="AA79" s="658"/>
    </row>
    <row r="80" spans="3:27" ht="15" customHeight="1">
      <c r="C80" s="86"/>
      <c r="D80" s="659" t="s">
        <v>419</v>
      </c>
      <c r="E80" s="163" t="e">
        <f t="shared" ref="E80:M80" si="44">E83/E79</f>
        <v>#DIV/0!</v>
      </c>
      <c r="F80" s="163" t="e">
        <f t="shared" si="44"/>
        <v>#DIV/0!</v>
      </c>
      <c r="G80" s="163" t="e">
        <f t="shared" si="44"/>
        <v>#DIV/0!</v>
      </c>
      <c r="H80" s="163" t="e">
        <f t="shared" si="44"/>
        <v>#DIV/0!</v>
      </c>
      <c r="I80" s="163" t="e">
        <f t="shared" si="44"/>
        <v>#DIV/0!</v>
      </c>
      <c r="J80" s="163" t="e">
        <f t="shared" si="44"/>
        <v>#DIV/0!</v>
      </c>
      <c r="K80" s="163" t="e">
        <f t="shared" si="44"/>
        <v>#DIV/0!</v>
      </c>
      <c r="L80" s="163" t="e">
        <f t="shared" si="44"/>
        <v>#DIV/0!</v>
      </c>
      <c r="M80" s="163" t="e">
        <f t="shared" si="44"/>
        <v>#DIV/0!</v>
      </c>
      <c r="N80" s="653"/>
      <c r="O80" s="86"/>
      <c r="P80" s="659" t="s">
        <v>419</v>
      </c>
      <c r="Q80" s="163" t="e">
        <f t="shared" ref="Q80:Y80" si="45">Q83/Q79</f>
        <v>#DIV/0!</v>
      </c>
      <c r="R80" s="163" t="e">
        <f t="shared" si="45"/>
        <v>#DIV/0!</v>
      </c>
      <c r="S80" s="163" t="e">
        <f t="shared" si="45"/>
        <v>#DIV/0!</v>
      </c>
      <c r="T80" s="163" t="e">
        <f t="shared" si="45"/>
        <v>#DIV/0!</v>
      </c>
      <c r="U80" s="163" t="e">
        <f t="shared" si="45"/>
        <v>#DIV/0!</v>
      </c>
      <c r="V80" s="163" t="e">
        <f t="shared" si="45"/>
        <v>#DIV/0!</v>
      </c>
      <c r="W80" s="163" t="e">
        <f t="shared" si="45"/>
        <v>#DIV/0!</v>
      </c>
      <c r="X80" s="163" t="e">
        <f t="shared" si="45"/>
        <v>#DIV/0!</v>
      </c>
      <c r="Y80" s="163" t="e">
        <f t="shared" si="45"/>
        <v>#DIV/0!</v>
      </c>
      <c r="Z80" s="2"/>
      <c r="AA80" s="658"/>
    </row>
    <row r="81" spans="3:27" ht="15" customHeight="1">
      <c r="C81" s="86"/>
      <c r="D81" s="660" t="s">
        <v>31</v>
      </c>
      <c r="E81" s="166"/>
      <c r="F81" s="166"/>
      <c r="G81" s="166"/>
      <c r="H81" s="166"/>
      <c r="I81" s="167"/>
      <c r="J81" s="166"/>
      <c r="K81" s="166"/>
      <c r="L81" s="166"/>
      <c r="M81" s="166"/>
      <c r="N81" s="653"/>
      <c r="O81" s="86"/>
      <c r="P81" s="660" t="s">
        <v>31</v>
      </c>
      <c r="Q81" s="166"/>
      <c r="R81" s="166"/>
      <c r="S81" s="166"/>
      <c r="T81" s="166"/>
      <c r="U81" s="167"/>
      <c r="V81" s="166"/>
      <c r="W81" s="166"/>
      <c r="X81" s="166"/>
      <c r="Y81" s="166"/>
      <c r="Z81" s="2"/>
      <c r="AA81" s="658"/>
    </row>
    <row r="82" spans="3:27">
      <c r="C82" s="86"/>
      <c r="D82" s="659" t="s">
        <v>32</v>
      </c>
      <c r="E82" s="866"/>
      <c r="F82" s="866"/>
      <c r="G82" s="866"/>
      <c r="H82" s="866"/>
      <c r="I82" s="866"/>
      <c r="J82" s="866"/>
      <c r="K82" s="866"/>
      <c r="L82" s="867"/>
      <c r="M82" s="866"/>
      <c r="N82" s="653"/>
      <c r="O82" s="86"/>
      <c r="P82" s="659" t="s">
        <v>32</v>
      </c>
      <c r="Q82" s="866"/>
      <c r="R82" s="866"/>
      <c r="S82" s="866"/>
      <c r="T82" s="866"/>
      <c r="U82" s="866"/>
      <c r="V82" s="866"/>
      <c r="W82" s="866"/>
      <c r="X82" s="867"/>
      <c r="Y82" s="866"/>
      <c r="Z82" s="2"/>
      <c r="AA82" s="853"/>
    </row>
    <row r="83" spans="3:27">
      <c r="C83" s="86"/>
      <c r="D83" s="659" t="s">
        <v>33</v>
      </c>
      <c r="E83" s="866"/>
      <c r="F83" s="866"/>
      <c r="G83" s="866"/>
      <c r="H83" s="866"/>
      <c r="I83" s="866"/>
      <c r="J83" s="866"/>
      <c r="K83" s="866"/>
      <c r="L83" s="867"/>
      <c r="M83" s="866"/>
      <c r="N83" s="653"/>
      <c r="O83" s="86"/>
      <c r="P83" s="659" t="s">
        <v>33</v>
      </c>
      <c r="Q83" s="866"/>
      <c r="R83" s="866"/>
      <c r="S83" s="866"/>
      <c r="T83" s="866"/>
      <c r="U83" s="866"/>
      <c r="V83" s="866"/>
      <c r="W83" s="866"/>
      <c r="X83" s="867"/>
      <c r="Y83" s="866"/>
      <c r="Z83" s="2"/>
      <c r="AA83" s="853"/>
    </row>
    <row r="84" spans="3:27">
      <c r="C84" s="86"/>
      <c r="D84" s="659" t="s">
        <v>34</v>
      </c>
      <c r="E84" s="165" t="e">
        <f t="shared" ref="E84:M84" si="46">E82/E83</f>
        <v>#DIV/0!</v>
      </c>
      <c r="F84" s="165" t="e">
        <f t="shared" si="46"/>
        <v>#DIV/0!</v>
      </c>
      <c r="G84" s="165" t="e">
        <f t="shared" si="46"/>
        <v>#DIV/0!</v>
      </c>
      <c r="H84" s="165" t="e">
        <f t="shared" si="46"/>
        <v>#DIV/0!</v>
      </c>
      <c r="I84" s="165" t="e">
        <f t="shared" si="46"/>
        <v>#DIV/0!</v>
      </c>
      <c r="J84" s="165" t="e">
        <f t="shared" si="46"/>
        <v>#DIV/0!</v>
      </c>
      <c r="K84" s="165" t="e">
        <f t="shared" si="46"/>
        <v>#DIV/0!</v>
      </c>
      <c r="L84" s="165" t="e">
        <f t="shared" si="46"/>
        <v>#DIV/0!</v>
      </c>
      <c r="M84" s="165" t="e">
        <f t="shared" si="46"/>
        <v>#DIV/0!</v>
      </c>
      <c r="N84" s="653"/>
      <c r="O84" s="86"/>
      <c r="P84" s="659" t="s">
        <v>34</v>
      </c>
      <c r="Q84" s="165" t="e">
        <f t="shared" ref="Q84:Y84" si="47">Q82/Q83</f>
        <v>#DIV/0!</v>
      </c>
      <c r="R84" s="165" t="e">
        <f t="shared" si="47"/>
        <v>#DIV/0!</v>
      </c>
      <c r="S84" s="165" t="e">
        <f t="shared" si="47"/>
        <v>#DIV/0!</v>
      </c>
      <c r="T84" s="165" t="e">
        <f t="shared" si="47"/>
        <v>#DIV/0!</v>
      </c>
      <c r="U84" s="165" t="e">
        <f t="shared" si="47"/>
        <v>#DIV/0!</v>
      </c>
      <c r="V84" s="165" t="e">
        <f t="shared" si="47"/>
        <v>#DIV/0!</v>
      </c>
      <c r="W84" s="165" t="e">
        <f t="shared" si="47"/>
        <v>#DIV/0!</v>
      </c>
      <c r="X84" s="165" t="e">
        <f t="shared" si="47"/>
        <v>#DIV/0!</v>
      </c>
      <c r="Y84" s="165" t="e">
        <f t="shared" si="47"/>
        <v>#DIV/0!</v>
      </c>
      <c r="Z84" s="2"/>
      <c r="AA84" s="853"/>
    </row>
    <row r="85" spans="3:27">
      <c r="C85" s="86"/>
      <c r="D85" s="661" t="s">
        <v>35</v>
      </c>
      <c r="E85" s="163"/>
      <c r="F85" s="163" t="e">
        <f t="shared" ref="F85:M85" si="48">(F82/E82)-1</f>
        <v>#DIV/0!</v>
      </c>
      <c r="G85" s="163" t="e">
        <f t="shared" si="48"/>
        <v>#DIV/0!</v>
      </c>
      <c r="H85" s="163" t="e">
        <f t="shared" si="48"/>
        <v>#DIV/0!</v>
      </c>
      <c r="I85" s="163" t="e">
        <f t="shared" si="48"/>
        <v>#DIV/0!</v>
      </c>
      <c r="J85" s="163" t="e">
        <f t="shared" si="48"/>
        <v>#DIV/0!</v>
      </c>
      <c r="K85" s="163" t="e">
        <f t="shared" si="48"/>
        <v>#DIV/0!</v>
      </c>
      <c r="L85" s="163" t="e">
        <f t="shared" si="48"/>
        <v>#DIV/0!</v>
      </c>
      <c r="M85" s="163" t="e">
        <f t="shared" si="48"/>
        <v>#DIV/0!</v>
      </c>
      <c r="N85" s="653"/>
      <c r="O85" s="86"/>
      <c r="P85" s="661" t="s">
        <v>35</v>
      </c>
      <c r="Q85" s="163"/>
      <c r="R85" s="163" t="e">
        <f t="shared" ref="R85:Y85" si="49">(R82/Q82)-1</f>
        <v>#DIV/0!</v>
      </c>
      <c r="S85" s="163" t="e">
        <f t="shared" si="49"/>
        <v>#DIV/0!</v>
      </c>
      <c r="T85" s="163" t="e">
        <f t="shared" si="49"/>
        <v>#DIV/0!</v>
      </c>
      <c r="U85" s="163" t="e">
        <f t="shared" si="49"/>
        <v>#DIV/0!</v>
      </c>
      <c r="V85" s="163" t="e">
        <f t="shared" si="49"/>
        <v>#DIV/0!</v>
      </c>
      <c r="W85" s="163" t="e">
        <f t="shared" si="49"/>
        <v>#DIV/0!</v>
      </c>
      <c r="X85" s="163" t="e">
        <f t="shared" si="49"/>
        <v>#DIV/0!</v>
      </c>
      <c r="Y85" s="163" t="e">
        <f t="shared" si="49"/>
        <v>#DIV/0!</v>
      </c>
      <c r="Z85" s="2"/>
      <c r="AA85" s="853"/>
    </row>
    <row r="86" spans="3:27">
      <c r="C86" s="86"/>
      <c r="D86" s="661" t="s">
        <v>36</v>
      </c>
      <c r="E86" s="163"/>
      <c r="F86" s="163" t="e">
        <f t="shared" ref="F86:M86" si="50">(F83/E83)-1</f>
        <v>#DIV/0!</v>
      </c>
      <c r="G86" s="163" t="e">
        <f t="shared" si="50"/>
        <v>#DIV/0!</v>
      </c>
      <c r="H86" s="163" t="e">
        <f t="shared" si="50"/>
        <v>#DIV/0!</v>
      </c>
      <c r="I86" s="163" t="e">
        <f t="shared" si="50"/>
        <v>#DIV/0!</v>
      </c>
      <c r="J86" s="163" t="e">
        <f t="shared" si="50"/>
        <v>#DIV/0!</v>
      </c>
      <c r="K86" s="163" t="e">
        <f t="shared" si="50"/>
        <v>#DIV/0!</v>
      </c>
      <c r="L86" s="163" t="e">
        <f t="shared" si="50"/>
        <v>#DIV/0!</v>
      </c>
      <c r="M86" s="163" t="e">
        <f t="shared" si="50"/>
        <v>#DIV/0!</v>
      </c>
      <c r="N86" s="653"/>
      <c r="O86" s="86"/>
      <c r="P86" s="661" t="s">
        <v>36</v>
      </c>
      <c r="Q86" s="163"/>
      <c r="R86" s="163" t="e">
        <f t="shared" ref="R86:Y86" si="51">(R83/Q83)-1</f>
        <v>#DIV/0!</v>
      </c>
      <c r="S86" s="163" t="e">
        <f t="shared" si="51"/>
        <v>#DIV/0!</v>
      </c>
      <c r="T86" s="163" t="e">
        <f t="shared" si="51"/>
        <v>#DIV/0!</v>
      </c>
      <c r="U86" s="163" t="e">
        <f t="shared" si="51"/>
        <v>#DIV/0!</v>
      </c>
      <c r="V86" s="163" t="e">
        <f t="shared" si="51"/>
        <v>#DIV/0!</v>
      </c>
      <c r="W86" s="163" t="e">
        <f t="shared" si="51"/>
        <v>#DIV/0!</v>
      </c>
      <c r="X86" s="163" t="e">
        <f t="shared" si="51"/>
        <v>#DIV/0!</v>
      </c>
      <c r="Y86" s="163" t="e">
        <f t="shared" si="51"/>
        <v>#DIV/0!</v>
      </c>
      <c r="Z86" s="2"/>
      <c r="AA86" s="853"/>
    </row>
    <row r="87" spans="3:27" ht="25.5">
      <c r="C87" s="86"/>
      <c r="D87" s="659" t="s">
        <v>29</v>
      </c>
      <c r="E87" s="866"/>
      <c r="F87" s="866"/>
      <c r="G87" s="866"/>
      <c r="H87" s="866"/>
      <c r="I87" s="866"/>
      <c r="J87" s="866"/>
      <c r="K87" s="866"/>
      <c r="L87" s="866"/>
      <c r="M87" s="866"/>
      <c r="N87" s="653"/>
      <c r="O87" s="86"/>
      <c r="P87" s="659" t="s">
        <v>29</v>
      </c>
      <c r="Q87" s="866"/>
      <c r="R87" s="866"/>
      <c r="S87" s="866"/>
      <c r="T87" s="866"/>
      <c r="U87" s="866"/>
      <c r="V87" s="866"/>
      <c r="W87" s="866"/>
      <c r="X87" s="866"/>
      <c r="Y87" s="866"/>
      <c r="Z87" s="2"/>
      <c r="AA87" s="853"/>
    </row>
    <row r="88" spans="3:27" ht="38.25">
      <c r="C88" s="86"/>
      <c r="D88" s="659" t="s">
        <v>30</v>
      </c>
      <c r="E88" s="866"/>
      <c r="F88" s="866"/>
      <c r="G88" s="866"/>
      <c r="H88" s="866"/>
      <c r="I88" s="866"/>
      <c r="J88" s="866"/>
      <c r="K88" s="866"/>
      <c r="L88" s="866"/>
      <c r="M88" s="866"/>
      <c r="N88" s="653"/>
      <c r="O88" s="86"/>
      <c r="P88" s="659" t="s">
        <v>30</v>
      </c>
      <c r="Q88" s="866"/>
      <c r="R88" s="866"/>
      <c r="S88" s="866"/>
      <c r="T88" s="866"/>
      <c r="U88" s="866"/>
      <c r="V88" s="866"/>
      <c r="W88" s="866"/>
      <c r="X88" s="866"/>
      <c r="Y88" s="866"/>
      <c r="Z88" s="2"/>
      <c r="AA88" s="853"/>
    </row>
    <row r="89" spans="3:27" ht="25.5">
      <c r="C89" s="86"/>
      <c r="D89" s="659" t="s">
        <v>418</v>
      </c>
      <c r="E89" s="169" t="e">
        <f t="shared" ref="E89:M89" si="52">Q83/E83</f>
        <v>#DIV/0!</v>
      </c>
      <c r="F89" s="169" t="e">
        <f t="shared" si="52"/>
        <v>#DIV/0!</v>
      </c>
      <c r="G89" s="169" t="e">
        <f t="shared" si="52"/>
        <v>#DIV/0!</v>
      </c>
      <c r="H89" s="169" t="e">
        <f t="shared" si="52"/>
        <v>#DIV/0!</v>
      </c>
      <c r="I89" s="169" t="e">
        <f t="shared" si="52"/>
        <v>#DIV/0!</v>
      </c>
      <c r="J89" s="169" t="e">
        <f t="shared" si="52"/>
        <v>#DIV/0!</v>
      </c>
      <c r="K89" s="169" t="e">
        <f t="shared" si="52"/>
        <v>#DIV/0!</v>
      </c>
      <c r="L89" s="169" t="e">
        <f t="shared" si="52"/>
        <v>#DIV/0!</v>
      </c>
      <c r="M89" s="169" t="e">
        <f t="shared" si="52"/>
        <v>#DIV/0!</v>
      </c>
      <c r="N89" s="653"/>
      <c r="O89" s="86"/>
      <c r="P89" s="659" t="s">
        <v>417</v>
      </c>
      <c r="Q89" s="169" t="e">
        <f t="shared" ref="Q89:Y89" si="53">Q82/E82</f>
        <v>#DIV/0!</v>
      </c>
      <c r="R89" s="169" t="e">
        <f t="shared" si="53"/>
        <v>#DIV/0!</v>
      </c>
      <c r="S89" s="169" t="e">
        <f t="shared" si="53"/>
        <v>#DIV/0!</v>
      </c>
      <c r="T89" s="169" t="e">
        <f t="shared" si="53"/>
        <v>#DIV/0!</v>
      </c>
      <c r="U89" s="170" t="e">
        <f t="shared" si="53"/>
        <v>#DIV/0!</v>
      </c>
      <c r="V89" s="169" t="e">
        <f t="shared" si="53"/>
        <v>#DIV/0!</v>
      </c>
      <c r="W89" s="169" t="e">
        <f t="shared" si="53"/>
        <v>#DIV/0!</v>
      </c>
      <c r="X89" s="169" t="e">
        <f t="shared" si="53"/>
        <v>#DIV/0!</v>
      </c>
      <c r="Y89" s="169" t="e">
        <f t="shared" si="53"/>
        <v>#DIV/0!</v>
      </c>
      <c r="Z89" s="2"/>
      <c r="AA89" s="853"/>
    </row>
    <row r="90" spans="3:27" ht="25.5">
      <c r="C90" s="86"/>
      <c r="D90" s="659" t="s">
        <v>37</v>
      </c>
      <c r="E90" s="866"/>
      <c r="F90" s="866"/>
      <c r="G90" s="866"/>
      <c r="H90" s="866"/>
      <c r="I90" s="868"/>
      <c r="J90" s="866"/>
      <c r="K90" s="866"/>
      <c r="L90" s="866"/>
      <c r="M90" s="866"/>
      <c r="N90" s="653"/>
      <c r="O90" s="86"/>
      <c r="P90" s="659" t="s">
        <v>37</v>
      </c>
      <c r="Q90" s="866"/>
      <c r="R90" s="866"/>
      <c r="S90" s="866"/>
      <c r="T90" s="866"/>
      <c r="U90" s="868"/>
      <c r="V90" s="866"/>
      <c r="W90" s="866"/>
      <c r="X90" s="866"/>
      <c r="Y90" s="866"/>
      <c r="Z90" s="2"/>
      <c r="AA90" s="853"/>
    </row>
    <row r="91" spans="3:27">
      <c r="C91" s="86"/>
      <c r="D91" s="662" t="s">
        <v>111</v>
      </c>
      <c r="E91" s="168"/>
      <c r="F91" s="168"/>
      <c r="G91" s="168"/>
      <c r="H91" s="168"/>
      <c r="I91" s="168"/>
      <c r="J91" s="168"/>
      <c r="K91" s="168"/>
      <c r="L91" s="168"/>
      <c r="M91" s="168"/>
      <c r="N91" s="653"/>
      <c r="O91" s="86"/>
      <c r="P91" s="662" t="s">
        <v>111</v>
      </c>
      <c r="Q91" s="168"/>
      <c r="R91" s="168"/>
      <c r="S91" s="168"/>
      <c r="T91" s="168"/>
      <c r="U91" s="168"/>
      <c r="V91" s="168"/>
      <c r="W91" s="168"/>
      <c r="X91" s="168"/>
      <c r="Y91" s="168"/>
      <c r="Z91" s="2"/>
      <c r="AA91" s="853"/>
    </row>
    <row r="92" spans="3:27" ht="25.5">
      <c r="C92" s="86"/>
      <c r="D92" s="659" t="s">
        <v>718</v>
      </c>
      <c r="E92" s="866"/>
      <c r="F92" s="866"/>
      <c r="G92" s="866"/>
      <c r="H92" s="866"/>
      <c r="I92" s="868"/>
      <c r="J92" s="866"/>
      <c r="K92" s="866"/>
      <c r="L92" s="866"/>
      <c r="M92" s="866"/>
      <c r="N92" s="653"/>
      <c r="O92" s="86"/>
      <c r="P92" s="659" t="s">
        <v>718</v>
      </c>
      <c r="Q92" s="866"/>
      <c r="R92" s="866"/>
      <c r="S92" s="866"/>
      <c r="T92" s="866"/>
      <c r="U92" s="868"/>
      <c r="V92" s="866"/>
      <c r="W92" s="866"/>
      <c r="X92" s="866"/>
      <c r="Y92" s="866"/>
      <c r="Z92" s="2"/>
      <c r="AA92" s="853"/>
    </row>
    <row r="93" spans="3:27">
      <c r="C93" s="86"/>
      <c r="D93" s="659" t="s">
        <v>416</v>
      </c>
      <c r="E93" s="866"/>
      <c r="F93" s="866"/>
      <c r="G93" s="866"/>
      <c r="H93" s="866"/>
      <c r="I93" s="868"/>
      <c r="J93" s="866"/>
      <c r="K93" s="866"/>
      <c r="L93" s="866"/>
      <c r="M93" s="866"/>
      <c r="N93" s="653"/>
      <c r="O93" s="86"/>
      <c r="P93" s="659" t="s">
        <v>416</v>
      </c>
      <c r="Q93" s="866"/>
      <c r="R93" s="866"/>
      <c r="S93" s="866"/>
      <c r="T93" s="866"/>
      <c r="U93" s="868"/>
      <c r="V93" s="866"/>
      <c r="W93" s="866"/>
      <c r="X93" s="866"/>
      <c r="Y93" s="866"/>
      <c r="Z93" s="2"/>
      <c r="AA93" s="853"/>
    </row>
    <row r="94" spans="3:27">
      <c r="C94" s="86"/>
      <c r="D94" s="659" t="s">
        <v>121</v>
      </c>
      <c r="E94" s="866"/>
      <c r="F94" s="866"/>
      <c r="G94" s="866"/>
      <c r="H94" s="866"/>
      <c r="I94" s="868"/>
      <c r="J94" s="866"/>
      <c r="K94" s="866"/>
      <c r="L94" s="866"/>
      <c r="M94" s="866"/>
      <c r="N94" s="653"/>
      <c r="O94" s="86"/>
      <c r="P94" s="659" t="s">
        <v>121</v>
      </c>
      <c r="Q94" s="866"/>
      <c r="R94" s="866"/>
      <c r="S94" s="866"/>
      <c r="T94" s="866"/>
      <c r="U94" s="868"/>
      <c r="V94" s="866"/>
      <c r="W94" s="866"/>
      <c r="X94" s="866"/>
      <c r="Y94" s="866"/>
      <c r="Z94" s="2"/>
      <c r="AA94" s="853"/>
    </row>
    <row r="95" spans="3:27">
      <c r="C95" s="86"/>
      <c r="D95" s="659" t="s">
        <v>415</v>
      </c>
      <c r="E95" s="866"/>
      <c r="F95" s="866"/>
      <c r="G95" s="866"/>
      <c r="H95" s="866"/>
      <c r="I95" s="868"/>
      <c r="J95" s="866"/>
      <c r="K95" s="866"/>
      <c r="L95" s="866"/>
      <c r="M95" s="866"/>
      <c r="N95" s="653"/>
      <c r="O95" s="86"/>
      <c r="P95" s="659" t="s">
        <v>415</v>
      </c>
      <c r="Q95" s="866"/>
      <c r="R95" s="866"/>
      <c r="S95" s="866"/>
      <c r="T95" s="866"/>
      <c r="U95" s="868"/>
      <c r="V95" s="866"/>
      <c r="W95" s="866"/>
      <c r="X95" s="866"/>
      <c r="Y95" s="866"/>
      <c r="Z95" s="2"/>
      <c r="AA95" s="853"/>
    </row>
    <row r="96" spans="3:27" ht="25.5">
      <c r="C96" s="86"/>
      <c r="D96" s="659" t="s">
        <v>72</v>
      </c>
      <c r="E96" s="866"/>
      <c r="F96" s="866"/>
      <c r="G96" s="866"/>
      <c r="H96" s="866"/>
      <c r="I96" s="868"/>
      <c r="J96" s="866"/>
      <c r="K96" s="866"/>
      <c r="L96" s="866"/>
      <c r="M96" s="866"/>
      <c r="N96" s="653"/>
      <c r="O96" s="86"/>
      <c r="P96" s="659" t="s">
        <v>72</v>
      </c>
      <c r="Q96" s="866"/>
      <c r="R96" s="866"/>
      <c r="S96" s="866"/>
      <c r="T96" s="866"/>
      <c r="U96" s="868"/>
      <c r="V96" s="866"/>
      <c r="W96" s="866"/>
      <c r="X96" s="866"/>
      <c r="Y96" s="866"/>
      <c r="Z96" s="2"/>
      <c r="AA96" s="853"/>
    </row>
    <row r="97" spans="3:27" ht="38.25">
      <c r="C97" s="86"/>
      <c r="D97" s="660" t="s">
        <v>109</v>
      </c>
      <c r="E97" s="166"/>
      <c r="F97" s="166"/>
      <c r="G97" s="166"/>
      <c r="H97" s="166"/>
      <c r="I97" s="167"/>
      <c r="J97" s="166"/>
      <c r="K97" s="166"/>
      <c r="L97" s="166"/>
      <c r="M97" s="166"/>
      <c r="N97" s="653"/>
      <c r="O97" s="86"/>
      <c r="P97" s="660" t="s">
        <v>109</v>
      </c>
      <c r="Q97" s="166"/>
      <c r="R97" s="166"/>
      <c r="S97" s="166"/>
      <c r="T97" s="166"/>
      <c r="U97" s="167"/>
      <c r="V97" s="166"/>
      <c r="W97" s="166"/>
      <c r="X97" s="166"/>
      <c r="Y97" s="166"/>
      <c r="Z97" s="2"/>
      <c r="AA97" s="853"/>
    </row>
    <row r="98" spans="3:27">
      <c r="C98" s="86"/>
      <c r="D98" s="659" t="s">
        <v>32</v>
      </c>
      <c r="E98" s="866"/>
      <c r="F98" s="866"/>
      <c r="G98" s="866"/>
      <c r="H98" s="866"/>
      <c r="I98" s="866"/>
      <c r="J98" s="866"/>
      <c r="K98" s="866"/>
      <c r="L98" s="867"/>
      <c r="M98" s="867"/>
      <c r="N98" s="653"/>
      <c r="O98" s="86"/>
      <c r="P98" s="659" t="s">
        <v>32</v>
      </c>
      <c r="Q98" s="866"/>
      <c r="R98" s="866"/>
      <c r="S98" s="866"/>
      <c r="T98" s="866"/>
      <c r="U98" s="866"/>
      <c r="V98" s="866"/>
      <c r="W98" s="866"/>
      <c r="X98" s="867"/>
      <c r="Y98" s="867"/>
      <c r="Z98" s="2"/>
      <c r="AA98" s="853"/>
    </row>
    <row r="99" spans="3:27">
      <c r="C99" s="86"/>
      <c r="D99" s="659" t="s">
        <v>33</v>
      </c>
      <c r="E99" s="866"/>
      <c r="F99" s="866"/>
      <c r="G99" s="866"/>
      <c r="H99" s="866"/>
      <c r="I99" s="866"/>
      <c r="J99" s="866"/>
      <c r="K99" s="866"/>
      <c r="L99" s="867"/>
      <c r="M99" s="867"/>
      <c r="N99" s="653"/>
      <c r="O99" s="86"/>
      <c r="P99" s="659" t="s">
        <v>33</v>
      </c>
      <c r="Q99" s="866"/>
      <c r="R99" s="866"/>
      <c r="S99" s="866"/>
      <c r="T99" s="866"/>
      <c r="U99" s="866"/>
      <c r="V99" s="866"/>
      <c r="W99" s="866"/>
      <c r="X99" s="867"/>
      <c r="Y99" s="867"/>
      <c r="Z99" s="2"/>
      <c r="AA99" s="853"/>
    </row>
    <row r="100" spans="3:27">
      <c r="C100" s="86"/>
      <c r="D100" s="659" t="s">
        <v>34</v>
      </c>
      <c r="E100" s="165" t="e">
        <f t="shared" ref="E100:M100" si="54">E98/E99</f>
        <v>#DIV/0!</v>
      </c>
      <c r="F100" s="165" t="e">
        <f t="shared" si="54"/>
        <v>#DIV/0!</v>
      </c>
      <c r="G100" s="165" t="e">
        <f t="shared" si="54"/>
        <v>#DIV/0!</v>
      </c>
      <c r="H100" s="165" t="e">
        <f t="shared" si="54"/>
        <v>#DIV/0!</v>
      </c>
      <c r="I100" s="165" t="e">
        <f t="shared" si="54"/>
        <v>#DIV/0!</v>
      </c>
      <c r="J100" s="165" t="e">
        <f t="shared" si="54"/>
        <v>#DIV/0!</v>
      </c>
      <c r="K100" s="165" t="e">
        <f t="shared" si="54"/>
        <v>#DIV/0!</v>
      </c>
      <c r="L100" s="164" t="e">
        <f t="shared" si="54"/>
        <v>#DIV/0!</v>
      </c>
      <c r="M100" s="164" t="e">
        <f t="shared" si="54"/>
        <v>#DIV/0!</v>
      </c>
      <c r="N100" s="653"/>
      <c r="O100" s="86"/>
      <c r="P100" s="659" t="s">
        <v>34</v>
      </c>
      <c r="Q100" s="165" t="e">
        <f t="shared" ref="Q100:Y100" si="55">Q98/Q99</f>
        <v>#DIV/0!</v>
      </c>
      <c r="R100" s="165" t="e">
        <f t="shared" si="55"/>
        <v>#DIV/0!</v>
      </c>
      <c r="S100" s="165" t="e">
        <f t="shared" si="55"/>
        <v>#DIV/0!</v>
      </c>
      <c r="T100" s="165" t="e">
        <f t="shared" si="55"/>
        <v>#DIV/0!</v>
      </c>
      <c r="U100" s="165" t="e">
        <f t="shared" si="55"/>
        <v>#DIV/0!</v>
      </c>
      <c r="V100" s="165" t="e">
        <f t="shared" si="55"/>
        <v>#DIV/0!</v>
      </c>
      <c r="W100" s="165" t="e">
        <f t="shared" si="55"/>
        <v>#DIV/0!</v>
      </c>
      <c r="X100" s="164" t="e">
        <f t="shared" si="55"/>
        <v>#DIV/0!</v>
      </c>
      <c r="Y100" s="164" t="e">
        <f t="shared" si="55"/>
        <v>#DIV/0!</v>
      </c>
      <c r="Z100" s="2"/>
      <c r="AA100" s="853"/>
    </row>
    <row r="101" spans="3:27">
      <c r="C101" s="86"/>
      <c r="D101" s="661" t="s">
        <v>35</v>
      </c>
      <c r="E101" s="163"/>
      <c r="F101" s="163" t="e">
        <f t="shared" ref="F101:M101" si="56">(F98/E98)-1</f>
        <v>#DIV/0!</v>
      </c>
      <c r="G101" s="163" t="e">
        <f t="shared" si="56"/>
        <v>#DIV/0!</v>
      </c>
      <c r="H101" s="163" t="e">
        <f t="shared" si="56"/>
        <v>#DIV/0!</v>
      </c>
      <c r="I101" s="163" t="e">
        <f t="shared" si="56"/>
        <v>#DIV/0!</v>
      </c>
      <c r="J101" s="163" t="e">
        <f t="shared" si="56"/>
        <v>#DIV/0!</v>
      </c>
      <c r="K101" s="163" t="e">
        <f t="shared" si="56"/>
        <v>#DIV/0!</v>
      </c>
      <c r="L101" s="163" t="e">
        <f t="shared" si="56"/>
        <v>#DIV/0!</v>
      </c>
      <c r="M101" s="163" t="e">
        <f t="shared" si="56"/>
        <v>#DIV/0!</v>
      </c>
      <c r="N101" s="653"/>
      <c r="O101" s="86"/>
      <c r="P101" s="661" t="s">
        <v>35</v>
      </c>
      <c r="Q101" s="163"/>
      <c r="R101" s="163" t="e">
        <f t="shared" ref="R101:Y101" si="57">(R98/Q98)-1</f>
        <v>#DIV/0!</v>
      </c>
      <c r="S101" s="163" t="e">
        <f t="shared" si="57"/>
        <v>#DIV/0!</v>
      </c>
      <c r="T101" s="163" t="e">
        <f t="shared" si="57"/>
        <v>#DIV/0!</v>
      </c>
      <c r="U101" s="163" t="e">
        <f t="shared" si="57"/>
        <v>#DIV/0!</v>
      </c>
      <c r="V101" s="163" t="e">
        <f t="shared" si="57"/>
        <v>#DIV/0!</v>
      </c>
      <c r="W101" s="163" t="e">
        <f t="shared" si="57"/>
        <v>#DIV/0!</v>
      </c>
      <c r="X101" s="163" t="e">
        <f t="shared" si="57"/>
        <v>#DIV/0!</v>
      </c>
      <c r="Y101" s="163" t="e">
        <f t="shared" si="57"/>
        <v>#DIV/0!</v>
      </c>
      <c r="Z101" s="2"/>
      <c r="AA101" s="853"/>
    </row>
    <row r="102" spans="3:27">
      <c r="C102" s="86"/>
      <c r="D102" s="661" t="s">
        <v>36</v>
      </c>
      <c r="E102" s="163"/>
      <c r="F102" s="163" t="e">
        <f t="shared" ref="F102:M102" si="58">(F99/E99)-1</f>
        <v>#DIV/0!</v>
      </c>
      <c r="G102" s="163" t="e">
        <f t="shared" si="58"/>
        <v>#DIV/0!</v>
      </c>
      <c r="H102" s="163" t="e">
        <f t="shared" si="58"/>
        <v>#DIV/0!</v>
      </c>
      <c r="I102" s="163" t="e">
        <f t="shared" si="58"/>
        <v>#DIV/0!</v>
      </c>
      <c r="J102" s="163" t="e">
        <f t="shared" si="58"/>
        <v>#DIV/0!</v>
      </c>
      <c r="K102" s="163" t="e">
        <f t="shared" si="58"/>
        <v>#DIV/0!</v>
      </c>
      <c r="L102" s="163" t="e">
        <f t="shared" si="58"/>
        <v>#DIV/0!</v>
      </c>
      <c r="M102" s="163" t="e">
        <f t="shared" si="58"/>
        <v>#DIV/0!</v>
      </c>
      <c r="N102" s="653"/>
      <c r="O102" s="86"/>
      <c r="P102" s="661" t="s">
        <v>36</v>
      </c>
      <c r="Q102" s="163"/>
      <c r="R102" s="163" t="e">
        <f t="shared" ref="R102:Y102" si="59">(R99/Q99)-1</f>
        <v>#DIV/0!</v>
      </c>
      <c r="S102" s="163" t="e">
        <f t="shared" si="59"/>
        <v>#DIV/0!</v>
      </c>
      <c r="T102" s="163" t="e">
        <f t="shared" si="59"/>
        <v>#DIV/0!</v>
      </c>
      <c r="U102" s="163" t="e">
        <f t="shared" si="59"/>
        <v>#DIV/0!</v>
      </c>
      <c r="V102" s="163" t="e">
        <f t="shared" si="59"/>
        <v>#DIV/0!</v>
      </c>
      <c r="W102" s="163" t="e">
        <f t="shared" si="59"/>
        <v>#DIV/0!</v>
      </c>
      <c r="X102" s="163" t="e">
        <f t="shared" si="59"/>
        <v>#DIV/0!</v>
      </c>
      <c r="Y102" s="163" t="e">
        <f t="shared" si="59"/>
        <v>#DIV/0!</v>
      </c>
      <c r="Z102" s="2"/>
      <c r="AA102" s="853"/>
    </row>
    <row r="103" spans="3:27" ht="38.25">
      <c r="C103" s="86"/>
      <c r="D103" s="660" t="s">
        <v>110</v>
      </c>
      <c r="E103" s="166"/>
      <c r="F103" s="166"/>
      <c r="G103" s="166"/>
      <c r="H103" s="166"/>
      <c r="I103" s="167"/>
      <c r="J103" s="166"/>
      <c r="K103" s="166"/>
      <c r="L103" s="166"/>
      <c r="M103" s="166"/>
      <c r="N103" s="653"/>
      <c r="O103" s="86"/>
      <c r="P103" s="660" t="s">
        <v>110</v>
      </c>
      <c r="Q103" s="166"/>
      <c r="R103" s="166"/>
      <c r="S103" s="166"/>
      <c r="T103" s="166"/>
      <c r="U103" s="167"/>
      <c r="V103" s="166"/>
      <c r="W103" s="166"/>
      <c r="X103" s="166"/>
      <c r="Y103" s="166"/>
      <c r="Z103" s="2"/>
      <c r="AA103" s="853"/>
    </row>
    <row r="104" spans="3:27">
      <c r="C104" s="86"/>
      <c r="D104" s="659" t="s">
        <v>32</v>
      </c>
      <c r="E104" s="869"/>
      <c r="F104" s="869"/>
      <c r="G104" s="869"/>
      <c r="H104" s="869"/>
      <c r="I104" s="869"/>
      <c r="J104" s="869"/>
      <c r="K104" s="869"/>
      <c r="L104" s="869"/>
      <c r="M104" s="869"/>
      <c r="N104" s="653"/>
      <c r="O104" s="86"/>
      <c r="P104" s="659" t="s">
        <v>32</v>
      </c>
      <c r="Q104" s="869"/>
      <c r="R104" s="869"/>
      <c r="S104" s="869"/>
      <c r="T104" s="869"/>
      <c r="U104" s="869"/>
      <c r="V104" s="869"/>
      <c r="W104" s="869"/>
      <c r="X104" s="869"/>
      <c r="Y104" s="869"/>
      <c r="Z104" s="2"/>
      <c r="AA104" s="853"/>
    </row>
    <row r="105" spans="3:27">
      <c r="C105" s="86"/>
      <c r="D105" s="659" t="s">
        <v>33</v>
      </c>
      <c r="E105" s="869"/>
      <c r="F105" s="869"/>
      <c r="G105" s="869"/>
      <c r="H105" s="869"/>
      <c r="I105" s="869"/>
      <c r="J105" s="869"/>
      <c r="K105" s="869"/>
      <c r="L105" s="869"/>
      <c r="M105" s="869"/>
      <c r="N105" s="653"/>
      <c r="O105" s="86"/>
      <c r="P105" s="659" t="s">
        <v>33</v>
      </c>
      <c r="Q105" s="869"/>
      <c r="R105" s="869"/>
      <c r="S105" s="869"/>
      <c r="T105" s="869"/>
      <c r="U105" s="869"/>
      <c r="V105" s="869"/>
      <c r="W105" s="869"/>
      <c r="X105" s="869"/>
      <c r="Y105" s="869"/>
      <c r="Z105" s="2"/>
      <c r="AA105" s="853"/>
    </row>
    <row r="106" spans="3:27">
      <c r="C106" s="86"/>
      <c r="D106" s="659" t="s">
        <v>34</v>
      </c>
      <c r="E106" s="165" t="e">
        <f t="shared" ref="E106:M106" si="60">E104/E105</f>
        <v>#DIV/0!</v>
      </c>
      <c r="F106" s="165" t="e">
        <f t="shared" si="60"/>
        <v>#DIV/0!</v>
      </c>
      <c r="G106" s="165" t="e">
        <f t="shared" si="60"/>
        <v>#DIV/0!</v>
      </c>
      <c r="H106" s="165" t="e">
        <f t="shared" si="60"/>
        <v>#DIV/0!</v>
      </c>
      <c r="I106" s="165" t="e">
        <f t="shared" si="60"/>
        <v>#DIV/0!</v>
      </c>
      <c r="J106" s="165" t="e">
        <f t="shared" si="60"/>
        <v>#DIV/0!</v>
      </c>
      <c r="K106" s="165" t="e">
        <f t="shared" si="60"/>
        <v>#DIV/0!</v>
      </c>
      <c r="L106" s="164" t="e">
        <f t="shared" si="60"/>
        <v>#DIV/0!</v>
      </c>
      <c r="M106" s="164" t="e">
        <f t="shared" si="60"/>
        <v>#DIV/0!</v>
      </c>
      <c r="N106" s="653"/>
      <c r="O106" s="86"/>
      <c r="P106" s="659" t="s">
        <v>34</v>
      </c>
      <c r="Q106" s="165" t="e">
        <f t="shared" ref="Q106:Y106" si="61">Q104/Q105</f>
        <v>#DIV/0!</v>
      </c>
      <c r="R106" s="165" t="e">
        <f t="shared" si="61"/>
        <v>#DIV/0!</v>
      </c>
      <c r="S106" s="165" t="e">
        <f t="shared" si="61"/>
        <v>#DIV/0!</v>
      </c>
      <c r="T106" s="165" t="e">
        <f t="shared" si="61"/>
        <v>#DIV/0!</v>
      </c>
      <c r="U106" s="165" t="e">
        <f t="shared" si="61"/>
        <v>#DIV/0!</v>
      </c>
      <c r="V106" s="165" t="e">
        <f t="shared" si="61"/>
        <v>#DIV/0!</v>
      </c>
      <c r="W106" s="165" t="e">
        <f t="shared" si="61"/>
        <v>#DIV/0!</v>
      </c>
      <c r="X106" s="164" t="e">
        <f t="shared" si="61"/>
        <v>#DIV/0!</v>
      </c>
      <c r="Y106" s="164" t="e">
        <f t="shared" si="61"/>
        <v>#DIV/0!</v>
      </c>
      <c r="Z106" s="2"/>
      <c r="AA106" s="853"/>
    </row>
    <row r="107" spans="3:27">
      <c r="C107" s="86"/>
      <c r="D107" s="661" t="s">
        <v>35</v>
      </c>
      <c r="E107" s="163"/>
      <c r="F107" s="163" t="e">
        <f t="shared" ref="F107:M107" si="62">(F104/E104)-1</f>
        <v>#DIV/0!</v>
      </c>
      <c r="G107" s="163" t="e">
        <f t="shared" si="62"/>
        <v>#DIV/0!</v>
      </c>
      <c r="H107" s="163" t="e">
        <f t="shared" si="62"/>
        <v>#DIV/0!</v>
      </c>
      <c r="I107" s="163" t="e">
        <f t="shared" si="62"/>
        <v>#DIV/0!</v>
      </c>
      <c r="J107" s="163" t="e">
        <f t="shared" si="62"/>
        <v>#DIV/0!</v>
      </c>
      <c r="K107" s="163" t="e">
        <f t="shared" si="62"/>
        <v>#DIV/0!</v>
      </c>
      <c r="L107" s="163" t="e">
        <f t="shared" si="62"/>
        <v>#DIV/0!</v>
      </c>
      <c r="M107" s="163" t="e">
        <f t="shared" si="62"/>
        <v>#DIV/0!</v>
      </c>
      <c r="N107" s="653"/>
      <c r="O107" s="86"/>
      <c r="P107" s="661" t="s">
        <v>35</v>
      </c>
      <c r="Q107" s="163"/>
      <c r="R107" s="163" t="e">
        <f t="shared" ref="R107:Y107" si="63">(R104/Q104)-1</f>
        <v>#DIV/0!</v>
      </c>
      <c r="S107" s="163" t="e">
        <f t="shared" si="63"/>
        <v>#DIV/0!</v>
      </c>
      <c r="T107" s="163" t="e">
        <f t="shared" si="63"/>
        <v>#DIV/0!</v>
      </c>
      <c r="U107" s="163" t="e">
        <f t="shared" si="63"/>
        <v>#DIV/0!</v>
      </c>
      <c r="V107" s="163" t="e">
        <f t="shared" si="63"/>
        <v>#DIV/0!</v>
      </c>
      <c r="W107" s="163" t="e">
        <f t="shared" si="63"/>
        <v>#DIV/0!</v>
      </c>
      <c r="X107" s="163" t="e">
        <f t="shared" si="63"/>
        <v>#DIV/0!</v>
      </c>
      <c r="Y107" s="163" t="e">
        <f t="shared" si="63"/>
        <v>#DIV/0!</v>
      </c>
      <c r="Z107" s="2"/>
      <c r="AA107" s="853"/>
    </row>
    <row r="108" spans="3:27" ht="51" customHeight="1">
      <c r="C108" s="56"/>
      <c r="D108" s="661" t="s">
        <v>36</v>
      </c>
      <c r="E108" s="163"/>
      <c r="F108" s="163" t="e">
        <f t="shared" ref="F108:M108" si="64">(F105/E105)-1</f>
        <v>#DIV/0!</v>
      </c>
      <c r="G108" s="163" t="e">
        <f t="shared" si="64"/>
        <v>#DIV/0!</v>
      </c>
      <c r="H108" s="163" t="e">
        <f t="shared" si="64"/>
        <v>#DIV/0!</v>
      </c>
      <c r="I108" s="163" t="e">
        <f t="shared" si="64"/>
        <v>#DIV/0!</v>
      </c>
      <c r="J108" s="163" t="e">
        <f t="shared" si="64"/>
        <v>#DIV/0!</v>
      </c>
      <c r="K108" s="163" t="e">
        <f t="shared" si="64"/>
        <v>#DIV/0!</v>
      </c>
      <c r="L108" s="163" t="e">
        <f t="shared" si="64"/>
        <v>#DIV/0!</v>
      </c>
      <c r="M108" s="163" t="e">
        <f t="shared" si="64"/>
        <v>#DIV/0!</v>
      </c>
      <c r="N108" s="653"/>
      <c r="O108" s="56"/>
      <c r="P108" s="661" t="s">
        <v>36</v>
      </c>
      <c r="Q108" s="163"/>
      <c r="R108" s="163" t="e">
        <f t="shared" ref="R108:Y108" si="65">(R105/Q105)-1</f>
        <v>#DIV/0!</v>
      </c>
      <c r="S108" s="163" t="e">
        <f t="shared" si="65"/>
        <v>#DIV/0!</v>
      </c>
      <c r="T108" s="163" t="e">
        <f t="shared" si="65"/>
        <v>#DIV/0!</v>
      </c>
      <c r="U108" s="163" t="e">
        <f t="shared" si="65"/>
        <v>#DIV/0!</v>
      </c>
      <c r="V108" s="163" t="e">
        <f t="shared" si="65"/>
        <v>#DIV/0!</v>
      </c>
      <c r="W108" s="163" t="e">
        <f t="shared" si="65"/>
        <v>#DIV/0!</v>
      </c>
      <c r="X108" s="163" t="e">
        <f t="shared" si="65"/>
        <v>#DIV/0!</v>
      </c>
      <c r="Y108" s="163" t="e">
        <f t="shared" si="65"/>
        <v>#DIV/0!</v>
      </c>
      <c r="Z108" s="2"/>
      <c r="AA108" s="853"/>
    </row>
    <row r="109" spans="3:27" ht="25.5">
      <c r="C109" s="171" t="s">
        <v>288</v>
      </c>
      <c r="D109" s="659" t="s">
        <v>420</v>
      </c>
      <c r="E109" s="870"/>
      <c r="F109" s="870"/>
      <c r="G109" s="870"/>
      <c r="H109" s="870"/>
      <c r="I109" s="871"/>
      <c r="J109" s="870"/>
      <c r="K109" s="870"/>
      <c r="L109" s="870"/>
      <c r="M109" s="870"/>
      <c r="N109" s="653"/>
      <c r="O109" s="171" t="s">
        <v>288</v>
      </c>
      <c r="P109" s="659" t="s">
        <v>420</v>
      </c>
      <c r="Q109" s="870"/>
      <c r="R109" s="870"/>
      <c r="S109" s="870"/>
      <c r="T109" s="870"/>
      <c r="U109" s="871"/>
      <c r="V109" s="870"/>
      <c r="W109" s="870"/>
      <c r="X109" s="870"/>
      <c r="Y109" s="870"/>
      <c r="Z109" s="2"/>
      <c r="AA109" s="853"/>
    </row>
    <row r="110" spans="3:27">
      <c r="C110" s="86"/>
      <c r="D110" s="659" t="s">
        <v>419</v>
      </c>
      <c r="E110" s="163" t="e">
        <f t="shared" ref="E110:M110" si="66">E113/E109</f>
        <v>#DIV/0!</v>
      </c>
      <c r="F110" s="163" t="e">
        <f t="shared" si="66"/>
        <v>#DIV/0!</v>
      </c>
      <c r="G110" s="163" t="e">
        <f t="shared" si="66"/>
        <v>#DIV/0!</v>
      </c>
      <c r="H110" s="163" t="e">
        <f t="shared" si="66"/>
        <v>#DIV/0!</v>
      </c>
      <c r="I110" s="163" t="e">
        <f t="shared" si="66"/>
        <v>#DIV/0!</v>
      </c>
      <c r="J110" s="163" t="e">
        <f t="shared" si="66"/>
        <v>#DIV/0!</v>
      </c>
      <c r="K110" s="163" t="e">
        <f t="shared" si="66"/>
        <v>#DIV/0!</v>
      </c>
      <c r="L110" s="163" t="e">
        <f t="shared" si="66"/>
        <v>#DIV/0!</v>
      </c>
      <c r="M110" s="163" t="e">
        <f t="shared" si="66"/>
        <v>#DIV/0!</v>
      </c>
      <c r="N110" s="653"/>
      <c r="O110" s="86"/>
      <c r="P110" s="659" t="s">
        <v>419</v>
      </c>
      <c r="Q110" s="163" t="e">
        <f t="shared" ref="Q110:Y110" si="67">Q113/Q109</f>
        <v>#DIV/0!</v>
      </c>
      <c r="R110" s="163" t="e">
        <f t="shared" si="67"/>
        <v>#DIV/0!</v>
      </c>
      <c r="S110" s="163" t="e">
        <f t="shared" si="67"/>
        <v>#DIV/0!</v>
      </c>
      <c r="T110" s="163" t="e">
        <f t="shared" si="67"/>
        <v>#DIV/0!</v>
      </c>
      <c r="U110" s="163" t="e">
        <f t="shared" si="67"/>
        <v>#DIV/0!</v>
      </c>
      <c r="V110" s="163" t="e">
        <f t="shared" si="67"/>
        <v>#DIV/0!</v>
      </c>
      <c r="W110" s="163" t="e">
        <f t="shared" si="67"/>
        <v>#DIV/0!</v>
      </c>
      <c r="X110" s="163" t="e">
        <f t="shared" si="67"/>
        <v>#DIV/0!</v>
      </c>
      <c r="Y110" s="163" t="e">
        <f t="shared" si="67"/>
        <v>#DIV/0!</v>
      </c>
      <c r="Z110" s="2"/>
      <c r="AA110" s="853"/>
    </row>
    <row r="111" spans="3:27">
      <c r="C111" s="86"/>
      <c r="D111" s="660" t="s">
        <v>31</v>
      </c>
      <c r="E111" s="166"/>
      <c r="F111" s="166"/>
      <c r="G111" s="166"/>
      <c r="H111" s="166"/>
      <c r="I111" s="167"/>
      <c r="J111" s="166"/>
      <c r="K111" s="166"/>
      <c r="L111" s="166"/>
      <c r="M111" s="166"/>
      <c r="N111" s="653"/>
      <c r="O111" s="86"/>
      <c r="P111" s="660" t="s">
        <v>31</v>
      </c>
      <c r="Q111" s="166"/>
      <c r="R111" s="166"/>
      <c r="S111" s="166"/>
      <c r="T111" s="166"/>
      <c r="U111" s="167"/>
      <c r="V111" s="166"/>
      <c r="W111" s="166"/>
      <c r="X111" s="166"/>
      <c r="Y111" s="166"/>
      <c r="Z111" s="2"/>
      <c r="AA111" s="853"/>
    </row>
    <row r="112" spans="3:27">
      <c r="C112" s="86"/>
      <c r="D112" s="659" t="s">
        <v>32</v>
      </c>
      <c r="E112" s="866"/>
      <c r="F112" s="866"/>
      <c r="G112" s="867"/>
      <c r="H112" s="867"/>
      <c r="I112" s="867"/>
      <c r="J112" s="867"/>
      <c r="K112" s="867"/>
      <c r="L112" s="867"/>
      <c r="M112" s="866"/>
      <c r="N112" s="653"/>
      <c r="O112" s="86"/>
      <c r="P112" s="659" t="s">
        <v>32</v>
      </c>
      <c r="Q112" s="866"/>
      <c r="R112" s="866"/>
      <c r="S112" s="867"/>
      <c r="T112" s="867"/>
      <c r="U112" s="867"/>
      <c r="V112" s="867"/>
      <c r="W112" s="867"/>
      <c r="X112" s="867"/>
      <c r="Y112" s="866"/>
      <c r="Z112" s="2"/>
      <c r="AA112" s="853"/>
    </row>
    <row r="113" spans="3:27">
      <c r="C113" s="86"/>
      <c r="D113" s="659" t="s">
        <v>33</v>
      </c>
      <c r="E113" s="866"/>
      <c r="F113" s="866"/>
      <c r="G113" s="867"/>
      <c r="H113" s="867"/>
      <c r="I113" s="867"/>
      <c r="J113" s="867"/>
      <c r="K113" s="867"/>
      <c r="L113" s="867"/>
      <c r="M113" s="866"/>
      <c r="N113" s="653"/>
      <c r="O113" s="86"/>
      <c r="P113" s="659" t="s">
        <v>33</v>
      </c>
      <c r="Q113" s="866"/>
      <c r="R113" s="866"/>
      <c r="S113" s="867"/>
      <c r="T113" s="867"/>
      <c r="U113" s="867"/>
      <c r="V113" s="867"/>
      <c r="W113" s="867"/>
      <c r="X113" s="867"/>
      <c r="Y113" s="866"/>
      <c r="Z113" s="2"/>
      <c r="AA113" s="853"/>
    </row>
    <row r="114" spans="3:27">
      <c r="C114" s="86"/>
      <c r="D114" s="659" t="s">
        <v>34</v>
      </c>
      <c r="E114" s="165" t="e">
        <f t="shared" ref="E114:M114" si="68">E112/E113</f>
        <v>#DIV/0!</v>
      </c>
      <c r="F114" s="165" t="e">
        <f t="shared" si="68"/>
        <v>#DIV/0!</v>
      </c>
      <c r="G114" s="165" t="e">
        <f t="shared" si="68"/>
        <v>#DIV/0!</v>
      </c>
      <c r="H114" s="165" t="e">
        <f t="shared" si="68"/>
        <v>#DIV/0!</v>
      </c>
      <c r="I114" s="165" t="e">
        <f t="shared" si="68"/>
        <v>#DIV/0!</v>
      </c>
      <c r="J114" s="165" t="e">
        <f t="shared" si="68"/>
        <v>#DIV/0!</v>
      </c>
      <c r="K114" s="165" t="e">
        <f t="shared" si="68"/>
        <v>#DIV/0!</v>
      </c>
      <c r="L114" s="165" t="e">
        <f t="shared" si="68"/>
        <v>#DIV/0!</v>
      </c>
      <c r="M114" s="165" t="e">
        <f t="shared" si="68"/>
        <v>#DIV/0!</v>
      </c>
      <c r="N114" s="653"/>
      <c r="O114" s="86"/>
      <c r="P114" s="659" t="s">
        <v>34</v>
      </c>
      <c r="Q114" s="165" t="e">
        <f t="shared" ref="Q114:Y114" si="69">Q112/Q113</f>
        <v>#DIV/0!</v>
      </c>
      <c r="R114" s="165" t="e">
        <f t="shared" si="69"/>
        <v>#DIV/0!</v>
      </c>
      <c r="S114" s="165" t="e">
        <f t="shared" si="69"/>
        <v>#DIV/0!</v>
      </c>
      <c r="T114" s="165" t="e">
        <f t="shared" si="69"/>
        <v>#DIV/0!</v>
      </c>
      <c r="U114" s="165" t="e">
        <f t="shared" si="69"/>
        <v>#DIV/0!</v>
      </c>
      <c r="V114" s="165" t="e">
        <f t="shared" si="69"/>
        <v>#DIV/0!</v>
      </c>
      <c r="W114" s="165" t="e">
        <f t="shared" si="69"/>
        <v>#DIV/0!</v>
      </c>
      <c r="X114" s="165" t="e">
        <f t="shared" si="69"/>
        <v>#DIV/0!</v>
      </c>
      <c r="Y114" s="165" t="e">
        <f t="shared" si="69"/>
        <v>#DIV/0!</v>
      </c>
      <c r="Z114" s="2"/>
      <c r="AA114" s="853"/>
    </row>
    <row r="115" spans="3:27">
      <c r="C115" s="86"/>
      <c r="D115" s="661" t="s">
        <v>35</v>
      </c>
      <c r="E115" s="163"/>
      <c r="F115" s="163" t="e">
        <f t="shared" ref="F115:M115" si="70">(F112/E112)-1</f>
        <v>#DIV/0!</v>
      </c>
      <c r="G115" s="163" t="e">
        <f t="shared" si="70"/>
        <v>#DIV/0!</v>
      </c>
      <c r="H115" s="163" t="e">
        <f t="shared" si="70"/>
        <v>#DIV/0!</v>
      </c>
      <c r="I115" s="163" t="e">
        <f t="shared" si="70"/>
        <v>#DIV/0!</v>
      </c>
      <c r="J115" s="163" t="e">
        <f t="shared" si="70"/>
        <v>#DIV/0!</v>
      </c>
      <c r="K115" s="163" t="e">
        <f t="shared" si="70"/>
        <v>#DIV/0!</v>
      </c>
      <c r="L115" s="163" t="e">
        <f t="shared" si="70"/>
        <v>#DIV/0!</v>
      </c>
      <c r="M115" s="163" t="e">
        <f t="shared" si="70"/>
        <v>#DIV/0!</v>
      </c>
      <c r="N115" s="653"/>
      <c r="O115" s="86"/>
      <c r="P115" s="661" t="s">
        <v>35</v>
      </c>
      <c r="Q115" s="163"/>
      <c r="R115" s="163" t="e">
        <f t="shared" ref="R115:Y115" si="71">(R112/Q112)-1</f>
        <v>#DIV/0!</v>
      </c>
      <c r="S115" s="163" t="e">
        <f t="shared" si="71"/>
        <v>#DIV/0!</v>
      </c>
      <c r="T115" s="163" t="e">
        <f t="shared" si="71"/>
        <v>#DIV/0!</v>
      </c>
      <c r="U115" s="163" t="e">
        <f t="shared" si="71"/>
        <v>#DIV/0!</v>
      </c>
      <c r="V115" s="163" t="e">
        <f t="shared" si="71"/>
        <v>#DIV/0!</v>
      </c>
      <c r="W115" s="163" t="e">
        <f t="shared" si="71"/>
        <v>#DIV/0!</v>
      </c>
      <c r="X115" s="163" t="e">
        <f t="shared" si="71"/>
        <v>#DIV/0!</v>
      </c>
      <c r="Y115" s="163" t="e">
        <f t="shared" si="71"/>
        <v>#DIV/0!</v>
      </c>
      <c r="Z115" s="2"/>
      <c r="AA115" s="853"/>
    </row>
    <row r="116" spans="3:27">
      <c r="C116" s="86"/>
      <c r="D116" s="661" t="s">
        <v>36</v>
      </c>
      <c r="E116" s="163"/>
      <c r="F116" s="163" t="e">
        <f t="shared" ref="F116:M116" si="72">(F113/E113)-1</f>
        <v>#DIV/0!</v>
      </c>
      <c r="G116" s="163" t="e">
        <f t="shared" si="72"/>
        <v>#DIV/0!</v>
      </c>
      <c r="H116" s="163" t="e">
        <f t="shared" si="72"/>
        <v>#DIV/0!</v>
      </c>
      <c r="I116" s="163" t="e">
        <f t="shared" si="72"/>
        <v>#DIV/0!</v>
      </c>
      <c r="J116" s="163" t="e">
        <f t="shared" si="72"/>
        <v>#DIV/0!</v>
      </c>
      <c r="K116" s="163" t="e">
        <f t="shared" si="72"/>
        <v>#DIV/0!</v>
      </c>
      <c r="L116" s="163" t="e">
        <f t="shared" si="72"/>
        <v>#DIV/0!</v>
      </c>
      <c r="M116" s="163" t="e">
        <f t="shared" si="72"/>
        <v>#DIV/0!</v>
      </c>
      <c r="N116" s="653"/>
      <c r="O116" s="86"/>
      <c r="P116" s="661" t="s">
        <v>36</v>
      </c>
      <c r="Q116" s="163"/>
      <c r="R116" s="163" t="e">
        <f t="shared" ref="R116:Y116" si="73">(R113/Q113)-1</f>
        <v>#DIV/0!</v>
      </c>
      <c r="S116" s="163" t="e">
        <f t="shared" si="73"/>
        <v>#DIV/0!</v>
      </c>
      <c r="T116" s="163" t="e">
        <f t="shared" si="73"/>
        <v>#DIV/0!</v>
      </c>
      <c r="U116" s="163" t="e">
        <f t="shared" si="73"/>
        <v>#DIV/0!</v>
      </c>
      <c r="V116" s="163" t="e">
        <f t="shared" si="73"/>
        <v>#DIV/0!</v>
      </c>
      <c r="W116" s="163" t="e">
        <f t="shared" si="73"/>
        <v>#DIV/0!</v>
      </c>
      <c r="X116" s="163" t="e">
        <f t="shared" si="73"/>
        <v>#DIV/0!</v>
      </c>
      <c r="Y116" s="163" t="e">
        <f t="shared" si="73"/>
        <v>#DIV/0!</v>
      </c>
      <c r="Z116" s="2"/>
      <c r="AA116" s="853"/>
    </row>
    <row r="117" spans="3:27" ht="25.5">
      <c r="C117" s="86"/>
      <c r="D117" s="659" t="s">
        <v>29</v>
      </c>
      <c r="E117" s="866"/>
      <c r="F117" s="866"/>
      <c r="G117" s="866"/>
      <c r="H117" s="866"/>
      <c r="I117" s="866"/>
      <c r="J117" s="866"/>
      <c r="K117" s="866"/>
      <c r="L117" s="866"/>
      <c r="M117" s="866"/>
      <c r="N117" s="653"/>
      <c r="O117" s="86"/>
      <c r="P117" s="659" t="s">
        <v>29</v>
      </c>
      <c r="Q117" s="866"/>
      <c r="R117" s="866"/>
      <c r="S117" s="866"/>
      <c r="T117" s="866"/>
      <c r="U117" s="866"/>
      <c r="V117" s="866"/>
      <c r="W117" s="866"/>
      <c r="X117" s="866"/>
      <c r="Y117" s="866"/>
      <c r="Z117" s="2"/>
      <c r="AA117" s="853"/>
    </row>
    <row r="118" spans="3:27" ht="38.25">
      <c r="C118" s="86"/>
      <c r="D118" s="659" t="s">
        <v>30</v>
      </c>
      <c r="E118" s="866"/>
      <c r="F118" s="866"/>
      <c r="G118" s="866"/>
      <c r="H118" s="866"/>
      <c r="I118" s="866"/>
      <c r="J118" s="866"/>
      <c r="K118" s="866"/>
      <c r="L118" s="866"/>
      <c r="M118" s="866"/>
      <c r="N118" s="653"/>
      <c r="O118" s="86"/>
      <c r="P118" s="659" t="s">
        <v>30</v>
      </c>
      <c r="Q118" s="866"/>
      <c r="R118" s="866"/>
      <c r="S118" s="866"/>
      <c r="T118" s="866"/>
      <c r="U118" s="866"/>
      <c r="V118" s="866"/>
      <c r="W118" s="866"/>
      <c r="X118" s="866"/>
      <c r="Y118" s="866"/>
      <c r="Z118" s="2"/>
      <c r="AA118" s="853"/>
    </row>
    <row r="119" spans="3:27" ht="25.5">
      <c r="C119" s="86"/>
      <c r="D119" s="659" t="s">
        <v>418</v>
      </c>
      <c r="E119" s="169" t="e">
        <f t="shared" ref="E119:M119" si="74">Q113/E113</f>
        <v>#DIV/0!</v>
      </c>
      <c r="F119" s="169" t="e">
        <f t="shared" si="74"/>
        <v>#DIV/0!</v>
      </c>
      <c r="G119" s="169" t="e">
        <f t="shared" si="74"/>
        <v>#DIV/0!</v>
      </c>
      <c r="H119" s="169" t="e">
        <f t="shared" si="74"/>
        <v>#DIV/0!</v>
      </c>
      <c r="I119" s="169" t="e">
        <f t="shared" si="74"/>
        <v>#DIV/0!</v>
      </c>
      <c r="J119" s="169" t="e">
        <f t="shared" si="74"/>
        <v>#DIV/0!</v>
      </c>
      <c r="K119" s="169" t="e">
        <f t="shared" si="74"/>
        <v>#DIV/0!</v>
      </c>
      <c r="L119" s="169" t="e">
        <f t="shared" si="74"/>
        <v>#DIV/0!</v>
      </c>
      <c r="M119" s="169" t="e">
        <f t="shared" si="74"/>
        <v>#DIV/0!</v>
      </c>
      <c r="N119" s="653"/>
      <c r="O119" s="86"/>
      <c r="P119" s="659" t="s">
        <v>417</v>
      </c>
      <c r="Q119" s="169" t="e">
        <f t="shared" ref="Q119:Y119" si="75">Q112/E112</f>
        <v>#DIV/0!</v>
      </c>
      <c r="R119" s="169" t="e">
        <f t="shared" si="75"/>
        <v>#DIV/0!</v>
      </c>
      <c r="S119" s="169" t="e">
        <f t="shared" si="75"/>
        <v>#DIV/0!</v>
      </c>
      <c r="T119" s="169" t="e">
        <f t="shared" si="75"/>
        <v>#DIV/0!</v>
      </c>
      <c r="U119" s="170" t="e">
        <f t="shared" si="75"/>
        <v>#DIV/0!</v>
      </c>
      <c r="V119" s="169" t="e">
        <f t="shared" si="75"/>
        <v>#DIV/0!</v>
      </c>
      <c r="W119" s="169" t="e">
        <f t="shared" si="75"/>
        <v>#DIV/0!</v>
      </c>
      <c r="X119" s="169" t="e">
        <f t="shared" si="75"/>
        <v>#DIV/0!</v>
      </c>
      <c r="Y119" s="169" t="e">
        <f t="shared" si="75"/>
        <v>#DIV/0!</v>
      </c>
      <c r="Z119" s="2"/>
      <c r="AA119" s="853"/>
    </row>
    <row r="120" spans="3:27" ht="25.5">
      <c r="C120" s="86"/>
      <c r="D120" s="659" t="s">
        <v>37</v>
      </c>
      <c r="E120" s="866"/>
      <c r="F120" s="866"/>
      <c r="G120" s="866"/>
      <c r="H120" s="866"/>
      <c r="I120" s="868"/>
      <c r="J120" s="866"/>
      <c r="K120" s="866"/>
      <c r="L120" s="866"/>
      <c r="M120" s="866"/>
      <c r="N120" s="653"/>
      <c r="O120" s="86"/>
      <c r="P120" s="659" t="s">
        <v>37</v>
      </c>
      <c r="Q120" s="866"/>
      <c r="R120" s="866"/>
      <c r="S120" s="866"/>
      <c r="T120" s="866"/>
      <c r="U120" s="868"/>
      <c r="V120" s="866"/>
      <c r="W120" s="866"/>
      <c r="X120" s="866"/>
      <c r="Y120" s="866"/>
      <c r="Z120" s="2"/>
      <c r="AA120" s="853"/>
    </row>
    <row r="121" spans="3:27">
      <c r="C121" s="86"/>
      <c r="D121" s="662" t="s">
        <v>111</v>
      </c>
      <c r="E121" s="168"/>
      <c r="F121" s="168"/>
      <c r="G121" s="168"/>
      <c r="H121" s="168"/>
      <c r="I121" s="168"/>
      <c r="J121" s="168"/>
      <c r="K121" s="168"/>
      <c r="L121" s="168"/>
      <c r="M121" s="168"/>
      <c r="N121" s="653"/>
      <c r="O121" s="86"/>
      <c r="P121" s="662" t="s">
        <v>111</v>
      </c>
      <c r="Q121" s="168"/>
      <c r="R121" s="168"/>
      <c r="S121" s="168"/>
      <c r="T121" s="168"/>
      <c r="U121" s="168"/>
      <c r="V121" s="168"/>
      <c r="W121" s="168"/>
      <c r="X121" s="168"/>
      <c r="Y121" s="168"/>
      <c r="Z121" s="2"/>
      <c r="AA121" s="853"/>
    </row>
    <row r="122" spans="3:27" ht="25.5">
      <c r="C122" s="86"/>
      <c r="D122" s="659" t="s">
        <v>718</v>
      </c>
      <c r="E122" s="866"/>
      <c r="F122" s="866"/>
      <c r="G122" s="866"/>
      <c r="H122" s="866"/>
      <c r="I122" s="868"/>
      <c r="J122" s="866"/>
      <c r="K122" s="866"/>
      <c r="L122" s="866"/>
      <c r="M122" s="866"/>
      <c r="N122" s="653"/>
      <c r="O122" s="86"/>
      <c r="P122" s="659" t="s">
        <v>718</v>
      </c>
      <c r="Q122" s="866"/>
      <c r="R122" s="866"/>
      <c r="S122" s="866"/>
      <c r="T122" s="866"/>
      <c r="U122" s="868"/>
      <c r="V122" s="866"/>
      <c r="W122" s="866"/>
      <c r="X122" s="866"/>
      <c r="Y122" s="866"/>
      <c r="Z122" s="2"/>
      <c r="AA122" s="853"/>
    </row>
    <row r="123" spans="3:27">
      <c r="C123" s="86"/>
      <c r="D123" s="659" t="s">
        <v>416</v>
      </c>
      <c r="E123" s="866"/>
      <c r="F123" s="866"/>
      <c r="G123" s="866"/>
      <c r="H123" s="866"/>
      <c r="I123" s="868"/>
      <c r="J123" s="866"/>
      <c r="K123" s="866"/>
      <c r="L123" s="866"/>
      <c r="M123" s="866"/>
      <c r="N123" s="653"/>
      <c r="O123" s="86"/>
      <c r="P123" s="659" t="s">
        <v>416</v>
      </c>
      <c r="Q123" s="866"/>
      <c r="R123" s="866"/>
      <c r="S123" s="866"/>
      <c r="T123" s="866"/>
      <c r="U123" s="868"/>
      <c r="V123" s="866"/>
      <c r="W123" s="866"/>
      <c r="X123" s="866"/>
      <c r="Y123" s="866"/>
      <c r="Z123" s="2"/>
      <c r="AA123" s="853"/>
    </row>
    <row r="124" spans="3:27">
      <c r="C124" s="86"/>
      <c r="D124" s="659" t="s">
        <v>121</v>
      </c>
      <c r="E124" s="866"/>
      <c r="F124" s="866"/>
      <c r="G124" s="866"/>
      <c r="H124" s="866"/>
      <c r="I124" s="868"/>
      <c r="J124" s="866"/>
      <c r="K124" s="866"/>
      <c r="L124" s="866"/>
      <c r="M124" s="866"/>
      <c r="N124" s="653"/>
      <c r="O124" s="86"/>
      <c r="P124" s="659" t="s">
        <v>121</v>
      </c>
      <c r="Q124" s="866"/>
      <c r="R124" s="866"/>
      <c r="S124" s="866"/>
      <c r="T124" s="866"/>
      <c r="U124" s="868"/>
      <c r="V124" s="866"/>
      <c r="W124" s="866"/>
      <c r="X124" s="866"/>
      <c r="Y124" s="866"/>
      <c r="Z124" s="2"/>
      <c r="AA124" s="853"/>
    </row>
    <row r="125" spans="3:27">
      <c r="C125" s="86"/>
      <c r="D125" s="659" t="s">
        <v>415</v>
      </c>
      <c r="E125" s="866"/>
      <c r="F125" s="866"/>
      <c r="G125" s="866"/>
      <c r="H125" s="866"/>
      <c r="I125" s="868"/>
      <c r="J125" s="866"/>
      <c r="K125" s="866"/>
      <c r="L125" s="866"/>
      <c r="M125" s="866"/>
      <c r="N125" s="653"/>
      <c r="O125" s="86"/>
      <c r="P125" s="659" t="s">
        <v>415</v>
      </c>
      <c r="Q125" s="866"/>
      <c r="R125" s="866"/>
      <c r="S125" s="866"/>
      <c r="T125" s="866"/>
      <c r="U125" s="868"/>
      <c r="V125" s="866"/>
      <c r="W125" s="866"/>
      <c r="X125" s="866"/>
      <c r="Y125" s="866"/>
      <c r="Z125" s="2"/>
      <c r="AA125" s="853"/>
    </row>
    <row r="126" spans="3:27" ht="25.5">
      <c r="C126" s="86"/>
      <c r="D126" s="659" t="s">
        <v>72</v>
      </c>
      <c r="E126" s="866"/>
      <c r="F126" s="866"/>
      <c r="G126" s="866"/>
      <c r="H126" s="866"/>
      <c r="I126" s="868"/>
      <c r="J126" s="866"/>
      <c r="K126" s="866"/>
      <c r="L126" s="866"/>
      <c r="M126" s="866"/>
      <c r="N126" s="653"/>
      <c r="O126" s="86"/>
      <c r="P126" s="659" t="s">
        <v>72</v>
      </c>
      <c r="Q126" s="866"/>
      <c r="R126" s="866"/>
      <c r="S126" s="866"/>
      <c r="T126" s="866"/>
      <c r="U126" s="868"/>
      <c r="V126" s="866"/>
      <c r="W126" s="866"/>
      <c r="X126" s="866"/>
      <c r="Y126" s="866"/>
      <c r="Z126" s="2"/>
      <c r="AA126" s="853"/>
    </row>
    <row r="127" spans="3:27" ht="38.25">
      <c r="C127" s="86"/>
      <c r="D127" s="660" t="s">
        <v>109</v>
      </c>
      <c r="E127" s="166"/>
      <c r="F127" s="166"/>
      <c r="G127" s="166"/>
      <c r="H127" s="166"/>
      <c r="I127" s="167"/>
      <c r="J127" s="166"/>
      <c r="K127" s="166"/>
      <c r="L127" s="166"/>
      <c r="M127" s="166"/>
      <c r="N127" s="653"/>
      <c r="O127" s="86"/>
      <c r="P127" s="660" t="s">
        <v>109</v>
      </c>
      <c r="Q127" s="166"/>
      <c r="R127" s="166"/>
      <c r="S127" s="166"/>
      <c r="T127" s="166"/>
      <c r="U127" s="167"/>
      <c r="V127" s="166"/>
      <c r="W127" s="166"/>
      <c r="X127" s="166"/>
      <c r="Y127" s="166"/>
      <c r="Z127" s="2"/>
      <c r="AA127" s="853"/>
    </row>
    <row r="128" spans="3:27">
      <c r="C128" s="86"/>
      <c r="D128" s="659" t="s">
        <v>32</v>
      </c>
      <c r="E128" s="866"/>
      <c r="F128" s="866"/>
      <c r="G128" s="867"/>
      <c r="H128" s="867"/>
      <c r="I128" s="867"/>
      <c r="J128" s="867"/>
      <c r="K128" s="867"/>
      <c r="L128" s="867"/>
      <c r="M128" s="867"/>
      <c r="N128" s="2"/>
      <c r="O128" s="86"/>
      <c r="P128" s="659" t="s">
        <v>32</v>
      </c>
      <c r="Q128" s="866"/>
      <c r="R128" s="866"/>
      <c r="S128" s="867"/>
      <c r="T128" s="867"/>
      <c r="U128" s="867"/>
      <c r="V128" s="867"/>
      <c r="W128" s="867"/>
      <c r="X128" s="867"/>
      <c r="Y128" s="867"/>
      <c r="Z128" s="2"/>
      <c r="AA128" s="853"/>
    </row>
    <row r="129" spans="3:27">
      <c r="C129" s="86"/>
      <c r="D129" s="659" t="s">
        <v>33</v>
      </c>
      <c r="E129" s="866"/>
      <c r="F129" s="866"/>
      <c r="G129" s="867"/>
      <c r="H129" s="867"/>
      <c r="I129" s="867"/>
      <c r="J129" s="867"/>
      <c r="K129" s="867"/>
      <c r="L129" s="867"/>
      <c r="M129" s="867"/>
      <c r="N129" s="2"/>
      <c r="O129" s="86"/>
      <c r="P129" s="659" t="s">
        <v>33</v>
      </c>
      <c r="Q129" s="866"/>
      <c r="R129" s="866"/>
      <c r="S129" s="867"/>
      <c r="T129" s="867"/>
      <c r="U129" s="867"/>
      <c r="V129" s="867"/>
      <c r="W129" s="867"/>
      <c r="X129" s="867"/>
      <c r="Y129" s="867"/>
      <c r="Z129" s="2"/>
      <c r="AA129" s="853"/>
    </row>
    <row r="130" spans="3:27">
      <c r="C130" s="86"/>
      <c r="D130" s="659" t="s">
        <v>34</v>
      </c>
      <c r="E130" s="165" t="e">
        <f t="shared" ref="E130:M130" si="76">E128/E129</f>
        <v>#DIV/0!</v>
      </c>
      <c r="F130" s="165" t="e">
        <f t="shared" si="76"/>
        <v>#DIV/0!</v>
      </c>
      <c r="G130" s="165" t="e">
        <f t="shared" si="76"/>
        <v>#DIV/0!</v>
      </c>
      <c r="H130" s="165" t="e">
        <f t="shared" si="76"/>
        <v>#DIV/0!</v>
      </c>
      <c r="I130" s="165" t="e">
        <f t="shared" si="76"/>
        <v>#DIV/0!</v>
      </c>
      <c r="J130" s="165" t="e">
        <f t="shared" si="76"/>
        <v>#DIV/0!</v>
      </c>
      <c r="K130" s="165" t="e">
        <f t="shared" si="76"/>
        <v>#DIV/0!</v>
      </c>
      <c r="L130" s="164" t="e">
        <f t="shared" si="76"/>
        <v>#DIV/0!</v>
      </c>
      <c r="M130" s="164" t="e">
        <f t="shared" si="76"/>
        <v>#DIV/0!</v>
      </c>
      <c r="N130" s="2"/>
      <c r="O130" s="86"/>
      <c r="P130" s="659" t="s">
        <v>34</v>
      </c>
      <c r="Q130" s="165" t="e">
        <f t="shared" ref="Q130:Y130" si="77">Q128/Q129</f>
        <v>#DIV/0!</v>
      </c>
      <c r="R130" s="165" t="e">
        <f t="shared" si="77"/>
        <v>#DIV/0!</v>
      </c>
      <c r="S130" s="165" t="e">
        <f t="shared" si="77"/>
        <v>#DIV/0!</v>
      </c>
      <c r="T130" s="165" t="e">
        <f t="shared" si="77"/>
        <v>#DIV/0!</v>
      </c>
      <c r="U130" s="165" t="e">
        <f t="shared" si="77"/>
        <v>#DIV/0!</v>
      </c>
      <c r="V130" s="165" t="e">
        <f t="shared" si="77"/>
        <v>#DIV/0!</v>
      </c>
      <c r="W130" s="165" t="e">
        <f t="shared" si="77"/>
        <v>#DIV/0!</v>
      </c>
      <c r="X130" s="164" t="e">
        <f t="shared" si="77"/>
        <v>#DIV/0!</v>
      </c>
      <c r="Y130" s="164" t="e">
        <f t="shared" si="77"/>
        <v>#DIV/0!</v>
      </c>
      <c r="Z130" s="2"/>
      <c r="AA130" s="853"/>
    </row>
    <row r="131" spans="3:27">
      <c r="C131" s="86"/>
      <c r="D131" s="661" t="s">
        <v>35</v>
      </c>
      <c r="E131" s="163"/>
      <c r="F131" s="163" t="e">
        <f t="shared" ref="F131:M131" si="78">(F128/E128)-1</f>
        <v>#DIV/0!</v>
      </c>
      <c r="G131" s="163" t="e">
        <f t="shared" si="78"/>
        <v>#DIV/0!</v>
      </c>
      <c r="H131" s="163" t="e">
        <f t="shared" si="78"/>
        <v>#DIV/0!</v>
      </c>
      <c r="I131" s="163" t="e">
        <f t="shared" si="78"/>
        <v>#DIV/0!</v>
      </c>
      <c r="J131" s="163" t="e">
        <f t="shared" si="78"/>
        <v>#DIV/0!</v>
      </c>
      <c r="K131" s="163" t="e">
        <f t="shared" si="78"/>
        <v>#DIV/0!</v>
      </c>
      <c r="L131" s="163" t="e">
        <f t="shared" si="78"/>
        <v>#DIV/0!</v>
      </c>
      <c r="M131" s="163" t="e">
        <f t="shared" si="78"/>
        <v>#DIV/0!</v>
      </c>
      <c r="N131" s="2"/>
      <c r="O131" s="86"/>
      <c r="P131" s="661" t="s">
        <v>35</v>
      </c>
      <c r="Q131" s="163"/>
      <c r="R131" s="163" t="e">
        <f t="shared" ref="R131:Y131" si="79">(R128/Q128)-1</f>
        <v>#DIV/0!</v>
      </c>
      <c r="S131" s="163" t="e">
        <f t="shared" si="79"/>
        <v>#DIV/0!</v>
      </c>
      <c r="T131" s="163" t="e">
        <f t="shared" si="79"/>
        <v>#DIV/0!</v>
      </c>
      <c r="U131" s="163" t="e">
        <f t="shared" si="79"/>
        <v>#DIV/0!</v>
      </c>
      <c r="V131" s="163" t="e">
        <f t="shared" si="79"/>
        <v>#DIV/0!</v>
      </c>
      <c r="W131" s="163" t="e">
        <f t="shared" si="79"/>
        <v>#DIV/0!</v>
      </c>
      <c r="X131" s="163" t="e">
        <f t="shared" si="79"/>
        <v>#DIV/0!</v>
      </c>
      <c r="Y131" s="163" t="e">
        <f t="shared" si="79"/>
        <v>#DIV/0!</v>
      </c>
      <c r="Z131" s="2"/>
      <c r="AA131" s="853"/>
    </row>
    <row r="132" spans="3:27">
      <c r="C132" s="86"/>
      <c r="D132" s="661" t="s">
        <v>36</v>
      </c>
      <c r="E132" s="163"/>
      <c r="F132" s="163" t="e">
        <f t="shared" ref="F132:M132" si="80">(F129/E129)-1</f>
        <v>#DIV/0!</v>
      </c>
      <c r="G132" s="163" t="e">
        <f t="shared" si="80"/>
        <v>#DIV/0!</v>
      </c>
      <c r="H132" s="163" t="e">
        <f t="shared" si="80"/>
        <v>#DIV/0!</v>
      </c>
      <c r="I132" s="163" t="e">
        <f t="shared" si="80"/>
        <v>#DIV/0!</v>
      </c>
      <c r="J132" s="163" t="e">
        <f t="shared" si="80"/>
        <v>#DIV/0!</v>
      </c>
      <c r="K132" s="163" t="e">
        <f t="shared" si="80"/>
        <v>#DIV/0!</v>
      </c>
      <c r="L132" s="163" t="e">
        <f t="shared" si="80"/>
        <v>#DIV/0!</v>
      </c>
      <c r="M132" s="163" t="e">
        <f t="shared" si="80"/>
        <v>#DIV/0!</v>
      </c>
      <c r="N132" s="2"/>
      <c r="O132" s="86"/>
      <c r="P132" s="661" t="s">
        <v>36</v>
      </c>
      <c r="Q132" s="163"/>
      <c r="R132" s="163" t="e">
        <f t="shared" ref="R132:Y132" si="81">(R129/Q129)-1</f>
        <v>#DIV/0!</v>
      </c>
      <c r="S132" s="163" t="e">
        <f t="shared" si="81"/>
        <v>#DIV/0!</v>
      </c>
      <c r="T132" s="163" t="e">
        <f t="shared" si="81"/>
        <v>#DIV/0!</v>
      </c>
      <c r="U132" s="163" t="e">
        <f t="shared" si="81"/>
        <v>#DIV/0!</v>
      </c>
      <c r="V132" s="163" t="e">
        <f t="shared" si="81"/>
        <v>#DIV/0!</v>
      </c>
      <c r="W132" s="163" t="e">
        <f t="shared" si="81"/>
        <v>#DIV/0!</v>
      </c>
      <c r="X132" s="163" t="e">
        <f t="shared" si="81"/>
        <v>#DIV/0!</v>
      </c>
      <c r="Y132" s="163" t="e">
        <f t="shared" si="81"/>
        <v>#DIV/0!</v>
      </c>
      <c r="Z132" s="2"/>
      <c r="AA132" s="853"/>
    </row>
    <row r="133" spans="3:27" ht="38.25">
      <c r="C133" s="86"/>
      <c r="D133" s="660" t="s">
        <v>110</v>
      </c>
      <c r="E133" s="166"/>
      <c r="F133" s="166"/>
      <c r="G133" s="166"/>
      <c r="H133" s="166"/>
      <c r="I133" s="167"/>
      <c r="J133" s="166"/>
      <c r="K133" s="166"/>
      <c r="L133" s="166"/>
      <c r="M133" s="166"/>
      <c r="N133" s="2"/>
      <c r="O133" s="86"/>
      <c r="P133" s="660" t="s">
        <v>110</v>
      </c>
      <c r="Q133" s="166"/>
      <c r="R133" s="166"/>
      <c r="S133" s="166"/>
      <c r="T133" s="166"/>
      <c r="U133" s="167"/>
      <c r="V133" s="166"/>
      <c r="W133" s="166"/>
      <c r="X133" s="166"/>
      <c r="Y133" s="166"/>
      <c r="Z133" s="2"/>
      <c r="AA133" s="853"/>
    </row>
    <row r="134" spans="3:27">
      <c r="C134" s="86"/>
      <c r="D134" s="659" t="s">
        <v>32</v>
      </c>
      <c r="E134" s="866"/>
      <c r="F134" s="866"/>
      <c r="G134" s="867"/>
      <c r="H134" s="867"/>
      <c r="I134" s="867"/>
      <c r="J134" s="867"/>
      <c r="K134" s="867"/>
      <c r="L134" s="867"/>
      <c r="M134" s="867"/>
      <c r="N134" s="2"/>
      <c r="O134" s="86"/>
      <c r="P134" s="659" t="s">
        <v>32</v>
      </c>
      <c r="Q134" s="866"/>
      <c r="R134" s="866"/>
      <c r="S134" s="867"/>
      <c r="T134" s="867"/>
      <c r="U134" s="867"/>
      <c r="V134" s="867"/>
      <c r="W134" s="867"/>
      <c r="X134" s="867"/>
      <c r="Y134" s="867"/>
      <c r="Z134" s="2"/>
      <c r="AA134" s="853"/>
    </row>
    <row r="135" spans="3:27">
      <c r="C135" s="86"/>
      <c r="D135" s="659" t="s">
        <v>33</v>
      </c>
      <c r="E135" s="866"/>
      <c r="F135" s="866"/>
      <c r="G135" s="867"/>
      <c r="H135" s="867"/>
      <c r="I135" s="867"/>
      <c r="J135" s="867"/>
      <c r="K135" s="867"/>
      <c r="L135" s="867"/>
      <c r="M135" s="867"/>
      <c r="N135" s="2"/>
      <c r="O135" s="86"/>
      <c r="P135" s="659" t="s">
        <v>33</v>
      </c>
      <c r="Q135" s="866"/>
      <c r="R135" s="866"/>
      <c r="S135" s="867"/>
      <c r="T135" s="867"/>
      <c r="U135" s="867"/>
      <c r="V135" s="867"/>
      <c r="W135" s="867"/>
      <c r="X135" s="867"/>
      <c r="Y135" s="867"/>
      <c r="Z135" s="2"/>
      <c r="AA135" s="853"/>
    </row>
    <row r="136" spans="3:27">
      <c r="C136" s="86"/>
      <c r="D136" s="659" t="s">
        <v>34</v>
      </c>
      <c r="E136" s="165" t="e">
        <f t="shared" ref="E136:M136" si="82">E134/E135</f>
        <v>#DIV/0!</v>
      </c>
      <c r="F136" s="165" t="e">
        <f t="shared" si="82"/>
        <v>#DIV/0!</v>
      </c>
      <c r="G136" s="165" t="e">
        <f t="shared" si="82"/>
        <v>#DIV/0!</v>
      </c>
      <c r="H136" s="165" t="e">
        <f t="shared" si="82"/>
        <v>#DIV/0!</v>
      </c>
      <c r="I136" s="165" t="e">
        <f t="shared" si="82"/>
        <v>#DIV/0!</v>
      </c>
      <c r="J136" s="165" t="e">
        <f t="shared" si="82"/>
        <v>#DIV/0!</v>
      </c>
      <c r="K136" s="165" t="e">
        <f t="shared" si="82"/>
        <v>#DIV/0!</v>
      </c>
      <c r="L136" s="164" t="e">
        <f t="shared" si="82"/>
        <v>#DIV/0!</v>
      </c>
      <c r="M136" s="164" t="e">
        <f t="shared" si="82"/>
        <v>#DIV/0!</v>
      </c>
      <c r="N136" s="2"/>
      <c r="O136" s="86"/>
      <c r="P136" s="659" t="s">
        <v>34</v>
      </c>
      <c r="Q136" s="165" t="e">
        <f t="shared" ref="Q136:Y136" si="83">Q134/Q135</f>
        <v>#DIV/0!</v>
      </c>
      <c r="R136" s="165" t="e">
        <f t="shared" si="83"/>
        <v>#DIV/0!</v>
      </c>
      <c r="S136" s="165" t="e">
        <f t="shared" si="83"/>
        <v>#DIV/0!</v>
      </c>
      <c r="T136" s="165" t="e">
        <f t="shared" si="83"/>
        <v>#DIV/0!</v>
      </c>
      <c r="U136" s="165" t="e">
        <f t="shared" si="83"/>
        <v>#DIV/0!</v>
      </c>
      <c r="V136" s="165" t="e">
        <f t="shared" si="83"/>
        <v>#DIV/0!</v>
      </c>
      <c r="W136" s="165" t="e">
        <f t="shared" si="83"/>
        <v>#DIV/0!</v>
      </c>
      <c r="X136" s="164" t="e">
        <f t="shared" si="83"/>
        <v>#DIV/0!</v>
      </c>
      <c r="Y136" s="164" t="e">
        <f t="shared" si="83"/>
        <v>#DIV/0!</v>
      </c>
      <c r="Z136" s="2"/>
      <c r="AA136" s="853"/>
    </row>
    <row r="137" spans="3:27">
      <c r="C137" s="86"/>
      <c r="D137" s="661" t="s">
        <v>35</v>
      </c>
      <c r="E137" s="163"/>
      <c r="F137" s="163" t="e">
        <f t="shared" ref="F137:M137" si="84">(F134/E134)-1</f>
        <v>#DIV/0!</v>
      </c>
      <c r="G137" s="163" t="e">
        <f t="shared" si="84"/>
        <v>#DIV/0!</v>
      </c>
      <c r="H137" s="163" t="e">
        <f t="shared" si="84"/>
        <v>#DIV/0!</v>
      </c>
      <c r="I137" s="163" t="e">
        <f t="shared" si="84"/>
        <v>#DIV/0!</v>
      </c>
      <c r="J137" s="163" t="e">
        <f t="shared" si="84"/>
        <v>#DIV/0!</v>
      </c>
      <c r="K137" s="163" t="e">
        <f t="shared" si="84"/>
        <v>#DIV/0!</v>
      </c>
      <c r="L137" s="163" t="e">
        <f t="shared" si="84"/>
        <v>#DIV/0!</v>
      </c>
      <c r="M137" s="163" t="e">
        <f t="shared" si="84"/>
        <v>#DIV/0!</v>
      </c>
      <c r="N137" s="2"/>
      <c r="O137" s="86"/>
      <c r="P137" s="661" t="s">
        <v>35</v>
      </c>
      <c r="Q137" s="163"/>
      <c r="R137" s="163" t="e">
        <f t="shared" ref="R137:Y137" si="85">(R134/Q134)-1</f>
        <v>#DIV/0!</v>
      </c>
      <c r="S137" s="163" t="e">
        <f t="shared" si="85"/>
        <v>#DIV/0!</v>
      </c>
      <c r="T137" s="163" t="e">
        <f t="shared" si="85"/>
        <v>#DIV/0!</v>
      </c>
      <c r="U137" s="163" t="e">
        <f t="shared" si="85"/>
        <v>#DIV/0!</v>
      </c>
      <c r="V137" s="163" t="e">
        <f t="shared" si="85"/>
        <v>#DIV/0!</v>
      </c>
      <c r="W137" s="163" t="e">
        <f t="shared" si="85"/>
        <v>#DIV/0!</v>
      </c>
      <c r="X137" s="163" t="e">
        <f t="shared" si="85"/>
        <v>#DIV/0!</v>
      </c>
      <c r="Y137" s="163" t="e">
        <f t="shared" si="85"/>
        <v>#DIV/0!</v>
      </c>
      <c r="Z137" s="2"/>
      <c r="AA137" s="853"/>
    </row>
    <row r="138" spans="3:27" ht="15.75" thickBot="1">
      <c r="C138" s="56"/>
      <c r="D138" s="661" t="s">
        <v>36</v>
      </c>
      <c r="E138" s="163"/>
      <c r="F138" s="163" t="e">
        <f t="shared" ref="F138:M138" si="86">(F135/E135)-1</f>
        <v>#DIV/0!</v>
      </c>
      <c r="G138" s="163" t="e">
        <f t="shared" si="86"/>
        <v>#DIV/0!</v>
      </c>
      <c r="H138" s="163" t="e">
        <f t="shared" si="86"/>
        <v>#DIV/0!</v>
      </c>
      <c r="I138" s="163" t="e">
        <f t="shared" si="86"/>
        <v>#DIV/0!</v>
      </c>
      <c r="J138" s="163" t="e">
        <f t="shared" si="86"/>
        <v>#DIV/0!</v>
      </c>
      <c r="K138" s="163" t="e">
        <f t="shared" si="86"/>
        <v>#DIV/0!</v>
      </c>
      <c r="L138" s="163" t="e">
        <f t="shared" si="86"/>
        <v>#DIV/0!</v>
      </c>
      <c r="M138" s="163" t="e">
        <f t="shared" si="86"/>
        <v>#DIV/0!</v>
      </c>
      <c r="N138" s="2"/>
      <c r="O138" s="56"/>
      <c r="P138" s="661" t="s">
        <v>36</v>
      </c>
      <c r="Q138" s="163"/>
      <c r="R138" s="163" t="e">
        <f t="shared" ref="R138:Y138" si="87">(R135/Q135)-1</f>
        <v>#DIV/0!</v>
      </c>
      <c r="S138" s="163" t="e">
        <f t="shared" si="87"/>
        <v>#DIV/0!</v>
      </c>
      <c r="T138" s="163" t="e">
        <f t="shared" si="87"/>
        <v>#DIV/0!</v>
      </c>
      <c r="U138" s="163" t="e">
        <f t="shared" si="87"/>
        <v>#DIV/0!</v>
      </c>
      <c r="V138" s="163" t="e">
        <f t="shared" si="87"/>
        <v>#DIV/0!</v>
      </c>
      <c r="W138" s="163" t="e">
        <f t="shared" si="87"/>
        <v>#DIV/0!</v>
      </c>
      <c r="X138" s="163" t="e">
        <f t="shared" si="87"/>
        <v>#DIV/0!</v>
      </c>
      <c r="Y138" s="163" t="e">
        <f t="shared" si="87"/>
        <v>#DIV/0!</v>
      </c>
      <c r="Z138" s="2"/>
      <c r="AA138" s="859"/>
    </row>
  </sheetData>
  <mergeCells count="17">
    <mergeCell ref="C76:D78"/>
    <mergeCell ref="E76:I76"/>
    <mergeCell ref="O76:P78"/>
    <mergeCell ref="E77:I77"/>
    <mergeCell ref="J77:M77"/>
    <mergeCell ref="C4:AB4"/>
    <mergeCell ref="C9:D11"/>
    <mergeCell ref="E9:I9"/>
    <mergeCell ref="O9:P11"/>
    <mergeCell ref="Q9:U9"/>
    <mergeCell ref="V10:Y10"/>
    <mergeCell ref="V77:Y77"/>
    <mergeCell ref="E10:I10"/>
    <mergeCell ref="Q10:U10"/>
    <mergeCell ref="J10:M10"/>
    <mergeCell ref="Q76:U76"/>
    <mergeCell ref="Q77:U77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36"/>
  <sheetViews>
    <sheetView showGridLines="0" zoomScale="85" zoomScaleNormal="85" workbookViewId="0">
      <selection activeCell="D11" sqref="D11:H11"/>
    </sheetView>
  </sheetViews>
  <sheetFormatPr defaultColWidth="9.140625" defaultRowHeight="15"/>
  <cols>
    <col min="1" max="2" width="13.140625" style="47" customWidth="1"/>
    <col min="3" max="3" width="45.140625" style="47" customWidth="1"/>
    <col min="4" max="4" width="10.7109375" style="47" customWidth="1"/>
    <col min="5" max="16384" width="9.140625" style="47"/>
  </cols>
  <sheetData>
    <row r="1" spans="1:16" ht="23.25">
      <c r="A1" s="119"/>
      <c r="B1" s="119"/>
      <c r="C1" s="529" t="s">
        <v>24</v>
      </c>
      <c r="D1" s="227"/>
      <c r="E1" s="227"/>
      <c r="F1" s="227"/>
      <c r="G1" s="227"/>
      <c r="H1" s="227"/>
      <c r="I1" s="119"/>
      <c r="J1" s="119"/>
      <c r="K1" s="119"/>
      <c r="L1" s="119"/>
      <c r="M1" s="119"/>
      <c r="N1" s="119"/>
      <c r="O1" s="119"/>
      <c r="P1" s="119"/>
    </row>
    <row r="2" spans="1:16" ht="23.25">
      <c r="A2" s="119"/>
      <c r="B2" s="119"/>
      <c r="C2" s="528"/>
      <c r="D2" s="227"/>
      <c r="E2" s="227"/>
      <c r="F2" s="227"/>
      <c r="G2" s="227"/>
      <c r="H2" s="227"/>
      <c r="I2" s="119"/>
      <c r="J2" s="119"/>
      <c r="K2" s="119"/>
      <c r="L2" s="119"/>
      <c r="M2" s="119"/>
      <c r="N2" s="119"/>
      <c r="O2" s="119"/>
      <c r="P2" s="119"/>
    </row>
    <row r="3" spans="1:16" ht="23.25">
      <c r="A3" s="119"/>
      <c r="B3" s="119"/>
      <c r="C3" s="528"/>
      <c r="D3" s="228"/>
      <c r="E3" s="228"/>
      <c r="F3" s="228"/>
      <c r="G3" s="228"/>
      <c r="H3" s="228"/>
      <c r="I3" s="119"/>
      <c r="J3" s="119"/>
      <c r="K3" s="119"/>
      <c r="L3" s="119"/>
      <c r="M3" s="119"/>
      <c r="N3" s="119"/>
      <c r="O3" s="119"/>
      <c r="P3" s="119"/>
    </row>
    <row r="4" spans="1:16" ht="23.25">
      <c r="A4" s="119"/>
      <c r="B4" s="119"/>
      <c r="C4" s="7" t="s">
        <v>579</v>
      </c>
      <c r="D4" s="229"/>
      <c r="E4" s="229"/>
      <c r="F4" s="229"/>
      <c r="G4" s="229"/>
      <c r="H4" s="229"/>
      <c r="I4" s="119"/>
      <c r="J4" s="119"/>
      <c r="K4" s="119"/>
      <c r="L4" s="119"/>
      <c r="M4" s="119"/>
      <c r="N4" s="119"/>
      <c r="O4" s="119"/>
      <c r="P4" s="119"/>
    </row>
    <row r="5" spans="1:16">
      <c r="A5" s="119"/>
      <c r="B5" s="119"/>
      <c r="C5" s="230" t="s">
        <v>2</v>
      </c>
      <c r="D5" s="230"/>
      <c r="E5" s="230"/>
      <c r="F5" s="230"/>
      <c r="G5" s="230"/>
      <c r="H5" s="230"/>
      <c r="I5" s="119"/>
      <c r="J5" s="119"/>
      <c r="K5" s="119"/>
      <c r="L5" s="119"/>
      <c r="M5" s="119"/>
      <c r="N5" s="119"/>
      <c r="O5" s="119"/>
      <c r="P5" s="119"/>
    </row>
    <row r="6" spans="1:16">
      <c r="A6" s="119"/>
      <c r="B6" s="119"/>
      <c r="C6" s="526" t="s">
        <v>472</v>
      </c>
      <c r="D6" s="230"/>
      <c r="E6" s="230"/>
      <c r="F6" s="230"/>
      <c r="G6" s="230"/>
      <c r="H6" s="230"/>
      <c r="I6" s="119"/>
      <c r="J6" s="119"/>
      <c r="K6" s="119"/>
      <c r="L6" s="119"/>
      <c r="M6" s="119"/>
      <c r="N6" s="119"/>
      <c r="O6" s="119"/>
      <c r="P6" s="119"/>
    </row>
    <row r="7" spans="1:16">
      <c r="A7" s="119"/>
      <c r="B7" s="119"/>
      <c r="C7" s="526" t="s">
        <v>473</v>
      </c>
      <c r="D7" s="230"/>
      <c r="E7" s="230"/>
      <c r="F7" s="230"/>
      <c r="G7" s="230"/>
      <c r="H7" s="230"/>
      <c r="I7" s="119"/>
      <c r="J7" s="119"/>
      <c r="K7" s="119"/>
      <c r="L7" s="119"/>
      <c r="M7" s="119"/>
      <c r="N7" s="119"/>
      <c r="O7" s="119"/>
      <c r="P7" s="119"/>
    </row>
    <row r="8" spans="1:16">
      <c r="A8" s="119"/>
      <c r="B8" s="119"/>
      <c r="C8" s="526" t="s">
        <v>474</v>
      </c>
      <c r="D8" s="230"/>
      <c r="E8" s="230"/>
      <c r="F8" s="230"/>
      <c r="G8" s="230"/>
      <c r="H8" s="230"/>
      <c r="I8" s="119"/>
      <c r="J8" s="119"/>
      <c r="K8" s="119"/>
      <c r="L8" s="119"/>
      <c r="M8" s="119"/>
      <c r="N8" s="119"/>
      <c r="O8" s="119"/>
      <c r="P8" s="119"/>
    </row>
    <row r="9" spans="1:16">
      <c r="A9" s="119"/>
      <c r="B9" s="119"/>
      <c r="C9" s="527"/>
      <c r="I9" s="119"/>
      <c r="J9" s="119"/>
      <c r="K9" s="119"/>
      <c r="L9" s="119"/>
      <c r="M9" s="119"/>
      <c r="N9" s="119"/>
      <c r="O9" s="119"/>
      <c r="P9" s="119"/>
    </row>
    <row r="10" spans="1:16" ht="30.75" customHeight="1">
      <c r="C10" s="1098" t="s">
        <v>499</v>
      </c>
      <c r="D10" s="426"/>
      <c r="E10" s="1101"/>
      <c r="F10" s="1102"/>
      <c r="G10" s="1102"/>
      <c r="H10" s="1102"/>
    </row>
    <row r="11" spans="1:16" ht="15" customHeight="1">
      <c r="C11" s="1099"/>
      <c r="D11" s="1104" t="s">
        <v>740</v>
      </c>
      <c r="E11" s="1105"/>
      <c r="F11" s="1105"/>
      <c r="G11" s="1105"/>
      <c r="H11" s="1105"/>
    </row>
    <row r="12" spans="1:16" ht="15" customHeight="1">
      <c r="C12" s="1100"/>
      <c r="D12" s="231" t="s">
        <v>556</v>
      </c>
      <c r="E12" s="231" t="s">
        <v>464</v>
      </c>
      <c r="F12" s="231" t="s">
        <v>463</v>
      </c>
      <c r="G12" s="231" t="s">
        <v>462</v>
      </c>
      <c r="H12" s="231" t="s">
        <v>461</v>
      </c>
    </row>
    <row r="13" spans="1:16" ht="30">
      <c r="C13" s="232" t="s">
        <v>475</v>
      </c>
      <c r="D13" s="908" t="s">
        <v>476</v>
      </c>
      <c r="E13" s="908" t="s">
        <v>476</v>
      </c>
      <c r="F13" s="908" t="s">
        <v>476</v>
      </c>
      <c r="G13" s="908" t="s">
        <v>476</v>
      </c>
      <c r="H13" s="908" t="s">
        <v>476</v>
      </c>
    </row>
    <row r="14" spans="1:16" ht="30">
      <c r="C14" s="232" t="s">
        <v>477</v>
      </c>
      <c r="D14" s="908" t="s">
        <v>476</v>
      </c>
      <c r="E14" s="908" t="s">
        <v>476</v>
      </c>
      <c r="F14" s="908" t="s">
        <v>476</v>
      </c>
      <c r="G14" s="908" t="s">
        <v>476</v>
      </c>
      <c r="H14" s="908" t="s">
        <v>476</v>
      </c>
    </row>
    <row r="15" spans="1:16" ht="30">
      <c r="C15" s="232" t="s">
        <v>478</v>
      </c>
      <c r="D15" s="908" t="s">
        <v>476</v>
      </c>
      <c r="E15" s="908" t="s">
        <v>476</v>
      </c>
      <c r="F15" s="908" t="s">
        <v>476</v>
      </c>
      <c r="G15" s="908" t="s">
        <v>476</v>
      </c>
      <c r="H15" s="908" t="s">
        <v>476</v>
      </c>
    </row>
    <row r="16" spans="1:16" ht="30">
      <c r="C16" s="232" t="s">
        <v>479</v>
      </c>
      <c r="D16" s="908" t="s">
        <v>476</v>
      </c>
      <c r="E16" s="908" t="s">
        <v>476</v>
      </c>
      <c r="F16" s="908" t="s">
        <v>476</v>
      </c>
      <c r="G16" s="908" t="s">
        <v>476</v>
      </c>
      <c r="H16" s="908" t="s">
        <v>476</v>
      </c>
    </row>
    <row r="17" spans="3:8" ht="30">
      <c r="C17" s="232" t="s">
        <v>480</v>
      </c>
      <c r="D17" s="908" t="s">
        <v>476</v>
      </c>
      <c r="E17" s="908" t="s">
        <v>476</v>
      </c>
      <c r="F17" s="908" t="s">
        <v>476</v>
      </c>
      <c r="G17" s="908" t="s">
        <v>476</v>
      </c>
      <c r="H17" s="908" t="s">
        <v>476</v>
      </c>
    </row>
    <row r="18" spans="3:8" ht="30">
      <c r="C18" s="232" t="s">
        <v>481</v>
      </c>
      <c r="D18" s="908" t="s">
        <v>476</v>
      </c>
      <c r="E18" s="908" t="s">
        <v>476</v>
      </c>
      <c r="F18" s="908" t="s">
        <v>476</v>
      </c>
      <c r="G18" s="908" t="s">
        <v>476</v>
      </c>
      <c r="H18" s="908" t="s">
        <v>476</v>
      </c>
    </row>
    <row r="19" spans="3:8" ht="30">
      <c r="C19" s="232" t="s">
        <v>482</v>
      </c>
      <c r="D19" s="908" t="s">
        <v>476</v>
      </c>
      <c r="E19" s="908" t="s">
        <v>476</v>
      </c>
      <c r="F19" s="908" t="s">
        <v>476</v>
      </c>
      <c r="G19" s="908" t="s">
        <v>476</v>
      </c>
      <c r="H19" s="908" t="s">
        <v>476</v>
      </c>
    </row>
    <row r="20" spans="3:8" ht="30">
      <c r="C20" s="232" t="s">
        <v>483</v>
      </c>
      <c r="D20" s="908" t="s">
        <v>476</v>
      </c>
      <c r="E20" s="908" t="s">
        <v>476</v>
      </c>
      <c r="F20" s="908" t="s">
        <v>476</v>
      </c>
      <c r="G20" s="908" t="s">
        <v>476</v>
      </c>
      <c r="H20" s="908" t="s">
        <v>476</v>
      </c>
    </row>
    <row r="21" spans="3:8" ht="30">
      <c r="C21" s="232" t="s">
        <v>484</v>
      </c>
      <c r="D21" s="908" t="s">
        <v>476</v>
      </c>
      <c r="E21" s="908" t="s">
        <v>476</v>
      </c>
      <c r="F21" s="908" t="s">
        <v>476</v>
      </c>
      <c r="G21" s="908" t="s">
        <v>476</v>
      </c>
      <c r="H21" s="908" t="s">
        <v>476</v>
      </c>
    </row>
    <row r="22" spans="3:8" ht="30">
      <c r="C22" s="232" t="s">
        <v>485</v>
      </c>
      <c r="D22" s="908" t="s">
        <v>476</v>
      </c>
      <c r="E22" s="908" t="s">
        <v>476</v>
      </c>
      <c r="F22" s="908" t="s">
        <v>476</v>
      </c>
      <c r="G22" s="908" t="s">
        <v>476</v>
      </c>
      <c r="H22" s="908" t="s">
        <v>476</v>
      </c>
    </row>
    <row r="23" spans="3:8" ht="15.75" thickBot="1">
      <c r="C23" s="233" t="s">
        <v>498</v>
      </c>
      <c r="D23" s="234">
        <f t="shared" ref="D23" si="0">SUM(D13:D22)</f>
        <v>0</v>
      </c>
      <c r="E23" s="234">
        <f t="shared" ref="E23:H23" si="1">SUM(E13:E22)</f>
        <v>0</v>
      </c>
      <c r="F23" s="234">
        <f t="shared" si="1"/>
        <v>0</v>
      </c>
      <c r="G23" s="234">
        <f t="shared" si="1"/>
        <v>0</v>
      </c>
      <c r="H23" s="234">
        <f t="shared" si="1"/>
        <v>0</v>
      </c>
    </row>
    <row r="24" spans="3:8" ht="15.75" thickTop="1"/>
    <row r="27" spans="3:8">
      <c r="C27" s="1103" t="s">
        <v>500</v>
      </c>
      <c r="D27" s="426"/>
      <c r="E27" s="1101"/>
      <c r="F27" s="1102"/>
      <c r="G27" s="1102"/>
      <c r="H27" s="1102"/>
    </row>
    <row r="28" spans="3:8" ht="15" customHeight="1">
      <c r="C28" s="1099"/>
      <c r="D28" s="1104" t="s">
        <v>740</v>
      </c>
      <c r="E28" s="1105"/>
      <c r="F28" s="1105"/>
      <c r="G28" s="1105"/>
      <c r="H28" s="1105"/>
    </row>
    <row r="29" spans="3:8" ht="39" customHeight="1">
      <c r="C29" s="1100"/>
      <c r="D29" s="231" t="s">
        <v>556</v>
      </c>
      <c r="E29" s="231" t="s">
        <v>464</v>
      </c>
      <c r="F29" s="231" t="s">
        <v>463</v>
      </c>
      <c r="G29" s="231" t="s">
        <v>462</v>
      </c>
      <c r="H29" s="231" t="s">
        <v>461</v>
      </c>
    </row>
    <row r="30" spans="3:8" ht="30">
      <c r="C30" s="232" t="s">
        <v>486</v>
      </c>
      <c r="D30" s="908" t="s">
        <v>476</v>
      </c>
      <c r="E30" s="908" t="s">
        <v>476</v>
      </c>
      <c r="F30" s="908" t="s">
        <v>476</v>
      </c>
      <c r="G30" s="908" t="s">
        <v>476</v>
      </c>
      <c r="H30" s="908" t="s">
        <v>476</v>
      </c>
    </row>
    <row r="31" spans="3:8" ht="30">
      <c r="C31" s="232" t="s">
        <v>487</v>
      </c>
      <c r="D31" s="908" t="s">
        <v>476</v>
      </c>
      <c r="E31" s="908" t="s">
        <v>476</v>
      </c>
      <c r="F31" s="908" t="s">
        <v>476</v>
      </c>
      <c r="G31" s="908" t="s">
        <v>476</v>
      </c>
      <c r="H31" s="908" t="s">
        <v>476</v>
      </c>
    </row>
    <row r="32" spans="3:8" ht="30">
      <c r="C32" s="232" t="s">
        <v>488</v>
      </c>
      <c r="D32" s="908" t="s">
        <v>476</v>
      </c>
      <c r="E32" s="908" t="s">
        <v>476</v>
      </c>
      <c r="F32" s="908" t="s">
        <v>476</v>
      </c>
      <c r="G32" s="908" t="s">
        <v>476</v>
      </c>
      <c r="H32" s="908" t="s">
        <v>476</v>
      </c>
    </row>
    <row r="33" spans="3:8" ht="30">
      <c r="C33" s="232" t="s">
        <v>489</v>
      </c>
      <c r="D33" s="908" t="s">
        <v>476</v>
      </c>
      <c r="E33" s="908" t="s">
        <v>476</v>
      </c>
      <c r="F33" s="908" t="s">
        <v>476</v>
      </c>
      <c r="G33" s="908" t="s">
        <v>476</v>
      </c>
      <c r="H33" s="908" t="s">
        <v>476</v>
      </c>
    </row>
    <row r="34" spans="3:8" ht="15.75" thickBot="1">
      <c r="C34" s="233" t="s">
        <v>490</v>
      </c>
      <c r="D34" s="234">
        <f t="shared" ref="D34:H34" si="2">SUM(D30:D33)</f>
        <v>0</v>
      </c>
      <c r="E34" s="234">
        <f t="shared" si="2"/>
        <v>0</v>
      </c>
      <c r="F34" s="234">
        <f t="shared" si="2"/>
        <v>0</v>
      </c>
      <c r="G34" s="234">
        <f t="shared" si="2"/>
        <v>0</v>
      </c>
      <c r="H34" s="234">
        <f t="shared" si="2"/>
        <v>0</v>
      </c>
    </row>
    <row r="35" spans="3:8" ht="15.75" thickTop="1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</sheetData>
  <mergeCells count="6">
    <mergeCell ref="C10:C12"/>
    <mergeCell ref="E10:H10"/>
    <mergeCell ref="C27:C29"/>
    <mergeCell ref="E27:H27"/>
    <mergeCell ref="D11:H11"/>
    <mergeCell ref="D28:H28"/>
  </mergeCells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N238"/>
  <sheetViews>
    <sheetView view="pageBreakPreview" topLeftCell="A202" zoomScale="85" zoomScaleNormal="85" zoomScaleSheetLayoutView="85" workbookViewId="0">
      <selection activeCell="C7" sqref="C7"/>
    </sheetView>
  </sheetViews>
  <sheetFormatPr defaultColWidth="0" defaultRowHeight="15"/>
  <cols>
    <col min="1" max="1" width="12" style="1" customWidth="1"/>
    <col min="2" max="2" width="12.7109375" style="1" customWidth="1"/>
    <col min="3" max="3" width="90" style="1" customWidth="1"/>
    <col min="4" max="64" width="25.7109375" style="1" customWidth="1"/>
    <col min="65" max="122" width="25.7109375" style="1" hidden="1" customWidth="1"/>
    <col min="123" max="144" width="22.7109375" style="1" hidden="1" customWidth="1"/>
    <col min="145" max="16384" width="9.140625" style="1" hidden="1"/>
  </cols>
  <sheetData>
    <row r="1" spans="1:135" s="119" customFormat="1" ht="28.5" customHeight="1">
      <c r="C1" s="529" t="s">
        <v>24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2"/>
      <c r="Q1" s="122"/>
      <c r="R1" s="122"/>
      <c r="S1" s="122"/>
      <c r="T1" s="122"/>
      <c r="U1" s="122"/>
      <c r="V1" s="122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</row>
    <row r="2" spans="1:135" s="119" customFormat="1" ht="23.25">
      <c r="C2" s="528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122"/>
      <c r="Q2" s="122"/>
      <c r="R2" s="122"/>
      <c r="S2" s="122"/>
      <c r="T2" s="122"/>
      <c r="U2" s="122"/>
      <c r="V2" s="122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</row>
    <row r="3" spans="1:135" s="119" customFormat="1" ht="23.25">
      <c r="C3" s="528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122"/>
      <c r="Q3" s="122"/>
      <c r="R3" s="122"/>
      <c r="S3" s="122"/>
      <c r="T3" s="122"/>
      <c r="U3" s="122"/>
      <c r="V3" s="122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</row>
    <row r="4" spans="1:135" s="119" customFormat="1" ht="26.25">
      <c r="C4" s="7" t="s">
        <v>716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  <c r="P4" s="124"/>
      <c r="Q4" s="124"/>
      <c r="R4" s="124"/>
      <c r="S4" s="124"/>
      <c r="T4" s="124"/>
      <c r="U4" s="124"/>
      <c r="V4" s="124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6"/>
      <c r="AY4" s="126"/>
      <c r="AZ4" s="126"/>
      <c r="BA4" s="126"/>
      <c r="BB4" s="126"/>
      <c r="BC4" s="126"/>
      <c r="BD4" s="127"/>
      <c r="BE4" s="128"/>
      <c r="BF4" s="129"/>
      <c r="BG4" s="129"/>
      <c r="BH4" s="129"/>
      <c r="BI4" s="129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</row>
    <row r="8" spans="1:135" s="119" customFormat="1"/>
    <row r="9" spans="1:135" s="119" customFormat="1" ht="23.25">
      <c r="C9" s="282" t="s">
        <v>742</v>
      </c>
    </row>
    <row r="10" spans="1:135" s="119" customFormat="1" ht="15.75" customHeight="1" thickBot="1">
      <c r="C10" s="282"/>
    </row>
    <row r="11" spans="1:135" s="119" customFormat="1" ht="15.75" thickBot="1">
      <c r="A11" s="82"/>
      <c r="B11" s="46"/>
      <c r="C11" s="46"/>
      <c r="D11" s="1106" t="s">
        <v>556</v>
      </c>
      <c r="E11" s="1107"/>
      <c r="F11" s="1107"/>
      <c r="G11" s="1108"/>
      <c r="H11" s="1106" t="s">
        <v>464</v>
      </c>
      <c r="I11" s="1107"/>
      <c r="J11" s="1107"/>
      <c r="K11" s="1108"/>
      <c r="L11" s="1106" t="s">
        <v>463</v>
      </c>
      <c r="M11" s="1107"/>
      <c r="N11" s="1107"/>
      <c r="O11" s="1108"/>
      <c r="P11" s="1106" t="s">
        <v>462</v>
      </c>
      <c r="Q11" s="1107"/>
      <c r="R11" s="1107"/>
      <c r="S11" s="1108"/>
      <c r="T11" s="1106" t="s">
        <v>461</v>
      </c>
      <c r="U11" s="1107"/>
      <c r="V11" s="1107"/>
      <c r="W11" s="110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135" ht="26.25" customHeight="1" thickBot="1">
      <c r="A12" s="119"/>
      <c r="B12" s="119"/>
      <c r="C12" s="119"/>
      <c r="D12" s="374" t="s">
        <v>400</v>
      </c>
      <c r="E12" s="324" t="s">
        <v>142</v>
      </c>
      <c r="F12" s="325" t="s">
        <v>698</v>
      </c>
      <c r="G12" s="375" t="s">
        <v>382</v>
      </c>
      <c r="H12" s="374" t="s">
        <v>400</v>
      </c>
      <c r="I12" s="324" t="s">
        <v>142</v>
      </c>
      <c r="J12" s="325" t="s">
        <v>698</v>
      </c>
      <c r="K12" s="375" t="s">
        <v>382</v>
      </c>
      <c r="L12" s="374" t="s">
        <v>400</v>
      </c>
      <c r="M12" s="324" t="s">
        <v>142</v>
      </c>
      <c r="N12" s="325" t="s">
        <v>698</v>
      </c>
      <c r="O12" s="375" t="s">
        <v>382</v>
      </c>
      <c r="P12" s="374" t="s">
        <v>400</v>
      </c>
      <c r="Q12" s="324" t="s">
        <v>142</v>
      </c>
      <c r="R12" s="325" t="s">
        <v>698</v>
      </c>
      <c r="S12" s="375" t="s">
        <v>382</v>
      </c>
      <c r="T12" s="374" t="s">
        <v>400</v>
      </c>
      <c r="U12" s="324" t="s">
        <v>142</v>
      </c>
      <c r="V12" s="325" t="s">
        <v>698</v>
      </c>
      <c r="W12" s="375" t="s">
        <v>382</v>
      </c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</row>
    <row r="13" spans="1:135" s="119" customFormat="1" ht="18.75" customHeight="1" thickBot="1">
      <c r="C13" s="288" t="s">
        <v>134</v>
      </c>
      <c r="D13" s="376">
        <f>SUM(D15:D29)</f>
        <v>0</v>
      </c>
      <c r="E13" s="376">
        <f>SUM(E15:E29)</f>
        <v>0</v>
      </c>
      <c r="F13" s="376">
        <f>SUM(F15:F29)</f>
        <v>0</v>
      </c>
      <c r="G13" s="377" t="e">
        <f>(D13/E13)*1000</f>
        <v>#DIV/0!</v>
      </c>
      <c r="H13" s="376">
        <f>SUM(H15:H29)</f>
        <v>0</v>
      </c>
      <c r="I13" s="376">
        <f>SUM(I15:I29)</f>
        <v>0</v>
      </c>
      <c r="J13" s="376">
        <f>SUM(J15:J29)</f>
        <v>0</v>
      </c>
      <c r="K13" s="377" t="e">
        <f>(H13/I13)*1000</f>
        <v>#DIV/0!</v>
      </c>
      <c r="L13" s="376">
        <f>SUM(L15:L29)</f>
        <v>0</v>
      </c>
      <c r="M13" s="376">
        <f>SUM(M15:M29)</f>
        <v>0</v>
      </c>
      <c r="N13" s="376">
        <f>SUM(N15:N29)</f>
        <v>0</v>
      </c>
      <c r="O13" s="377" t="e">
        <f>(L13/M13)*1000</f>
        <v>#DIV/0!</v>
      </c>
      <c r="P13" s="376">
        <f>SUM(P15:P29)</f>
        <v>0</v>
      </c>
      <c r="Q13" s="376">
        <f>SUM(Q15:Q29)</f>
        <v>0</v>
      </c>
      <c r="R13" s="376">
        <f>SUM(R15:R29)</f>
        <v>0</v>
      </c>
      <c r="S13" s="377" t="e">
        <f>(P13/Q13)*1000</f>
        <v>#DIV/0!</v>
      </c>
      <c r="T13" s="376">
        <f>SUM(T15:T29)</f>
        <v>0</v>
      </c>
      <c r="U13" s="376">
        <f>SUM(U15:U29)</f>
        <v>0</v>
      </c>
      <c r="V13" s="376">
        <f>SUM(V15:V29)</f>
        <v>0</v>
      </c>
      <c r="W13" s="377" t="e">
        <f>(T13/U13)*1000</f>
        <v>#DIV/0!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135" s="119" customFormat="1" ht="18.75" customHeight="1" thickBot="1">
      <c r="A14" s="74"/>
      <c r="C14" s="378" t="s">
        <v>177</v>
      </c>
      <c r="D14" s="379"/>
      <c r="E14" s="379"/>
      <c r="F14" s="379"/>
      <c r="G14" s="380"/>
      <c r="H14" s="379"/>
      <c r="I14" s="379"/>
      <c r="J14" s="379"/>
      <c r="K14" s="380"/>
      <c r="L14" s="379"/>
      <c r="M14" s="379"/>
      <c r="N14" s="379"/>
      <c r="O14" s="380"/>
      <c r="P14" s="379"/>
      <c r="Q14" s="379"/>
      <c r="R14" s="379"/>
      <c r="S14" s="380"/>
      <c r="T14" s="379"/>
      <c r="U14" s="379"/>
      <c r="V14" s="379"/>
      <c r="W14" s="380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135" s="119" customFormat="1" ht="18.75" customHeight="1">
      <c r="C15" s="381" t="s">
        <v>178</v>
      </c>
      <c r="D15" s="788"/>
      <c r="E15" s="788"/>
      <c r="F15" s="1076"/>
      <c r="G15" s="245" t="e">
        <f>(D15/E15)*1000</f>
        <v>#DIV/0!</v>
      </c>
      <c r="H15" s="788"/>
      <c r="I15" s="788"/>
      <c r="J15" s="1076"/>
      <c r="K15" s="245" t="e">
        <f>(H15/I15)*1000</f>
        <v>#DIV/0!</v>
      </c>
      <c r="L15" s="788"/>
      <c r="M15" s="788"/>
      <c r="N15" s="1076"/>
      <c r="O15" s="245" t="e">
        <f>(L15/M15)*1000</f>
        <v>#DIV/0!</v>
      </c>
      <c r="P15" s="788"/>
      <c r="Q15" s="788"/>
      <c r="R15" s="1076"/>
      <c r="S15" s="245" t="e">
        <f>(P15/Q15)*1000</f>
        <v>#DIV/0!</v>
      </c>
      <c r="T15" s="788"/>
      <c r="U15" s="788"/>
      <c r="V15" s="1076"/>
      <c r="W15" s="245" t="e">
        <f>(T15/U15)*1000</f>
        <v>#DIV/0!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135" s="119" customFormat="1" ht="18.75" customHeight="1">
      <c r="C16" s="381" t="s">
        <v>179</v>
      </c>
      <c r="D16" s="788"/>
      <c r="E16" s="788"/>
      <c r="F16" s="1076"/>
      <c r="G16" s="245" t="e">
        <f t="shared" ref="G16:G29" si="0">(D16/E16)*1000</f>
        <v>#DIV/0!</v>
      </c>
      <c r="H16" s="788"/>
      <c r="I16" s="788"/>
      <c r="J16" s="1076"/>
      <c r="K16" s="245" t="e">
        <f t="shared" ref="K16:K29" si="1">(H16/I16)*1000</f>
        <v>#DIV/0!</v>
      </c>
      <c r="L16" s="788"/>
      <c r="M16" s="788"/>
      <c r="N16" s="1076"/>
      <c r="O16" s="245" t="e">
        <f t="shared" ref="O16:O29" si="2">(L16/M16)*1000</f>
        <v>#DIV/0!</v>
      </c>
      <c r="P16" s="788"/>
      <c r="Q16" s="788"/>
      <c r="R16" s="1076"/>
      <c r="S16" s="245" t="e">
        <f t="shared" ref="S16:S29" si="3">(P16/Q16)*1000</f>
        <v>#DIV/0!</v>
      </c>
      <c r="T16" s="788"/>
      <c r="U16" s="788"/>
      <c r="V16" s="1076"/>
      <c r="W16" s="245" t="e">
        <f t="shared" ref="W16:W29" si="4">(T16/U16)*1000</f>
        <v>#DIV/0!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s="119" customFormat="1" ht="18.75" customHeight="1">
      <c r="C17" s="381" t="s">
        <v>180</v>
      </c>
      <c r="D17" s="788"/>
      <c r="E17" s="788"/>
      <c r="F17" s="1076"/>
      <c r="G17" s="245" t="e">
        <f t="shared" si="0"/>
        <v>#DIV/0!</v>
      </c>
      <c r="H17" s="788"/>
      <c r="I17" s="788"/>
      <c r="J17" s="1076"/>
      <c r="K17" s="245" t="e">
        <f t="shared" si="1"/>
        <v>#DIV/0!</v>
      </c>
      <c r="L17" s="788"/>
      <c r="M17" s="788"/>
      <c r="N17" s="1076"/>
      <c r="O17" s="245" t="e">
        <f t="shared" si="2"/>
        <v>#DIV/0!</v>
      </c>
      <c r="P17" s="788"/>
      <c r="Q17" s="788"/>
      <c r="R17" s="1076"/>
      <c r="S17" s="245" t="e">
        <f t="shared" si="3"/>
        <v>#DIV/0!</v>
      </c>
      <c r="T17" s="788"/>
      <c r="U17" s="788"/>
      <c r="V17" s="1076"/>
      <c r="W17" s="245" t="e">
        <f t="shared" si="4"/>
        <v>#DIV/0!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s="119" customFormat="1" ht="18.75" customHeight="1">
      <c r="C18" s="381" t="s">
        <v>181</v>
      </c>
      <c r="D18" s="788"/>
      <c r="E18" s="788"/>
      <c r="F18" s="1076"/>
      <c r="G18" s="245" t="e">
        <f t="shared" si="0"/>
        <v>#DIV/0!</v>
      </c>
      <c r="H18" s="788"/>
      <c r="I18" s="788"/>
      <c r="J18" s="1076"/>
      <c r="K18" s="245" t="e">
        <f t="shared" si="1"/>
        <v>#DIV/0!</v>
      </c>
      <c r="L18" s="788"/>
      <c r="M18" s="788"/>
      <c r="N18" s="1076"/>
      <c r="O18" s="245" t="e">
        <f t="shared" si="2"/>
        <v>#DIV/0!</v>
      </c>
      <c r="P18" s="788"/>
      <c r="Q18" s="788"/>
      <c r="R18" s="1076"/>
      <c r="S18" s="245" t="e">
        <f t="shared" si="3"/>
        <v>#DIV/0!</v>
      </c>
      <c r="T18" s="788"/>
      <c r="U18" s="788"/>
      <c r="V18" s="1076"/>
      <c r="W18" s="245" t="e">
        <f t="shared" si="4"/>
        <v>#DIV/0!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s="119" customFormat="1" ht="18.75" customHeight="1">
      <c r="C19" s="381" t="s">
        <v>182</v>
      </c>
      <c r="D19" s="788"/>
      <c r="E19" s="788"/>
      <c r="F19" s="1076"/>
      <c r="G19" s="245" t="e">
        <f t="shared" si="0"/>
        <v>#DIV/0!</v>
      </c>
      <c r="H19" s="788"/>
      <c r="I19" s="788"/>
      <c r="J19" s="1076"/>
      <c r="K19" s="245" t="e">
        <f t="shared" si="1"/>
        <v>#DIV/0!</v>
      </c>
      <c r="L19" s="788"/>
      <c r="M19" s="788"/>
      <c r="N19" s="1076"/>
      <c r="O19" s="245" t="e">
        <f t="shared" si="2"/>
        <v>#DIV/0!</v>
      </c>
      <c r="P19" s="788"/>
      <c r="Q19" s="788"/>
      <c r="R19" s="1076"/>
      <c r="S19" s="245" t="e">
        <f t="shared" si="3"/>
        <v>#DIV/0!</v>
      </c>
      <c r="T19" s="788"/>
      <c r="U19" s="788"/>
      <c r="V19" s="1076"/>
      <c r="W19" s="245" t="e">
        <f t="shared" si="4"/>
        <v>#DIV/0!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119" customFormat="1" ht="18.75" customHeight="1">
      <c r="C20" s="381" t="s">
        <v>183</v>
      </c>
      <c r="D20" s="788"/>
      <c r="E20" s="788"/>
      <c r="F20" s="1076"/>
      <c r="G20" s="245" t="e">
        <f t="shared" si="0"/>
        <v>#DIV/0!</v>
      </c>
      <c r="H20" s="788"/>
      <c r="I20" s="788"/>
      <c r="J20" s="1076"/>
      <c r="K20" s="245" t="e">
        <f t="shared" si="1"/>
        <v>#DIV/0!</v>
      </c>
      <c r="L20" s="788"/>
      <c r="M20" s="788"/>
      <c r="N20" s="1076"/>
      <c r="O20" s="245" t="e">
        <f t="shared" si="2"/>
        <v>#DIV/0!</v>
      </c>
      <c r="P20" s="788"/>
      <c r="Q20" s="788"/>
      <c r="R20" s="1076"/>
      <c r="S20" s="245" t="e">
        <f t="shared" si="3"/>
        <v>#DIV/0!</v>
      </c>
      <c r="T20" s="788"/>
      <c r="U20" s="788"/>
      <c r="V20" s="1076"/>
      <c r="W20" s="245" t="e">
        <f t="shared" si="4"/>
        <v>#DIV/0!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119" customFormat="1" ht="18.75" customHeight="1">
      <c r="C21" s="381" t="s">
        <v>184</v>
      </c>
      <c r="D21" s="788"/>
      <c r="E21" s="788"/>
      <c r="F21" s="1076"/>
      <c r="G21" s="245" t="e">
        <f t="shared" si="0"/>
        <v>#DIV/0!</v>
      </c>
      <c r="H21" s="788"/>
      <c r="I21" s="788"/>
      <c r="J21" s="1076"/>
      <c r="K21" s="245" t="e">
        <f t="shared" si="1"/>
        <v>#DIV/0!</v>
      </c>
      <c r="L21" s="788"/>
      <c r="M21" s="788"/>
      <c r="N21" s="1076"/>
      <c r="O21" s="245" t="e">
        <f t="shared" si="2"/>
        <v>#DIV/0!</v>
      </c>
      <c r="P21" s="788"/>
      <c r="Q21" s="788"/>
      <c r="R21" s="1076"/>
      <c r="S21" s="245" t="e">
        <f t="shared" si="3"/>
        <v>#DIV/0!</v>
      </c>
      <c r="T21" s="788"/>
      <c r="U21" s="788"/>
      <c r="V21" s="1076"/>
      <c r="W21" s="245" t="e">
        <f t="shared" si="4"/>
        <v>#DIV/0!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s="119" customFormat="1" ht="18.75" customHeight="1">
      <c r="C22" s="381" t="s">
        <v>185</v>
      </c>
      <c r="D22" s="789"/>
      <c r="E22" s="789"/>
      <c r="F22" s="1077"/>
      <c r="G22" s="245" t="e">
        <f t="shared" si="0"/>
        <v>#DIV/0!</v>
      </c>
      <c r="H22" s="789"/>
      <c r="I22" s="789"/>
      <c r="J22" s="1077"/>
      <c r="K22" s="245" t="e">
        <f t="shared" si="1"/>
        <v>#DIV/0!</v>
      </c>
      <c r="L22" s="789"/>
      <c r="M22" s="789"/>
      <c r="N22" s="1077"/>
      <c r="O22" s="245" t="e">
        <f t="shared" si="2"/>
        <v>#DIV/0!</v>
      </c>
      <c r="P22" s="789"/>
      <c r="Q22" s="789"/>
      <c r="R22" s="1077"/>
      <c r="S22" s="245" t="e">
        <f t="shared" si="3"/>
        <v>#DIV/0!</v>
      </c>
      <c r="T22" s="789"/>
      <c r="U22" s="789"/>
      <c r="V22" s="1077"/>
      <c r="W22" s="245" t="e">
        <f t="shared" si="4"/>
        <v>#DIV/0!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119" customFormat="1" ht="18.75" customHeight="1">
      <c r="C23" s="381" t="s">
        <v>186</v>
      </c>
      <c r="D23" s="788"/>
      <c r="E23" s="788"/>
      <c r="F23" s="1076"/>
      <c r="G23" s="245" t="e">
        <f t="shared" si="0"/>
        <v>#DIV/0!</v>
      </c>
      <c r="H23" s="788"/>
      <c r="I23" s="788"/>
      <c r="J23" s="1076"/>
      <c r="K23" s="245" t="e">
        <f t="shared" si="1"/>
        <v>#DIV/0!</v>
      </c>
      <c r="L23" s="788"/>
      <c r="M23" s="788"/>
      <c r="N23" s="1076"/>
      <c r="O23" s="245" t="e">
        <f t="shared" si="2"/>
        <v>#DIV/0!</v>
      </c>
      <c r="P23" s="788"/>
      <c r="Q23" s="788"/>
      <c r="R23" s="1076"/>
      <c r="S23" s="245" t="e">
        <f t="shared" si="3"/>
        <v>#DIV/0!</v>
      </c>
      <c r="T23" s="788"/>
      <c r="U23" s="788"/>
      <c r="V23" s="1076"/>
      <c r="W23" s="245" t="e">
        <f t="shared" si="4"/>
        <v>#DIV/0!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s="119" customFormat="1" ht="18.75" customHeight="1">
      <c r="C24" s="381" t="s">
        <v>187</v>
      </c>
      <c r="D24" s="789"/>
      <c r="E24" s="789"/>
      <c r="F24" s="1077"/>
      <c r="G24" s="245" t="e">
        <f t="shared" si="0"/>
        <v>#DIV/0!</v>
      </c>
      <c r="H24" s="789"/>
      <c r="I24" s="789"/>
      <c r="J24" s="1077"/>
      <c r="K24" s="245" t="e">
        <f t="shared" si="1"/>
        <v>#DIV/0!</v>
      </c>
      <c r="L24" s="789"/>
      <c r="M24" s="789"/>
      <c r="N24" s="1077"/>
      <c r="O24" s="245" t="e">
        <f t="shared" si="2"/>
        <v>#DIV/0!</v>
      </c>
      <c r="P24" s="789"/>
      <c r="Q24" s="789"/>
      <c r="R24" s="1077"/>
      <c r="S24" s="245" t="e">
        <f t="shared" si="3"/>
        <v>#DIV/0!</v>
      </c>
      <c r="T24" s="789"/>
      <c r="U24" s="789"/>
      <c r="V24" s="1077"/>
      <c r="W24" s="245" t="e">
        <f t="shared" si="4"/>
        <v>#DIV/0!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s="119" customFormat="1" ht="18.75" customHeight="1">
      <c r="C25" s="381" t="s">
        <v>188</v>
      </c>
      <c r="D25" s="789"/>
      <c r="E25" s="789"/>
      <c r="F25" s="1077"/>
      <c r="G25" s="245" t="e">
        <f t="shared" si="0"/>
        <v>#DIV/0!</v>
      </c>
      <c r="H25" s="789"/>
      <c r="I25" s="789"/>
      <c r="J25" s="1077"/>
      <c r="K25" s="245" t="e">
        <f t="shared" si="1"/>
        <v>#DIV/0!</v>
      </c>
      <c r="L25" s="789"/>
      <c r="M25" s="789"/>
      <c r="N25" s="1077"/>
      <c r="O25" s="245" t="e">
        <f t="shared" si="2"/>
        <v>#DIV/0!</v>
      </c>
      <c r="P25" s="789"/>
      <c r="Q25" s="789"/>
      <c r="R25" s="1077"/>
      <c r="S25" s="245" t="e">
        <f t="shared" si="3"/>
        <v>#DIV/0!</v>
      </c>
      <c r="T25" s="789"/>
      <c r="U25" s="789"/>
      <c r="V25" s="1077"/>
      <c r="W25" s="245" t="e">
        <f t="shared" si="4"/>
        <v>#DIV/0!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s="119" customFormat="1" ht="18.75" customHeight="1">
      <c r="C26" s="381" t="s">
        <v>189</v>
      </c>
      <c r="D26" s="789"/>
      <c r="E26" s="789"/>
      <c r="F26" s="1077"/>
      <c r="G26" s="245" t="e">
        <f t="shared" si="0"/>
        <v>#DIV/0!</v>
      </c>
      <c r="H26" s="789"/>
      <c r="I26" s="789"/>
      <c r="J26" s="1077"/>
      <c r="K26" s="245" t="e">
        <f t="shared" si="1"/>
        <v>#DIV/0!</v>
      </c>
      <c r="L26" s="789"/>
      <c r="M26" s="789"/>
      <c r="N26" s="1077"/>
      <c r="O26" s="245" t="e">
        <f t="shared" si="2"/>
        <v>#DIV/0!</v>
      </c>
      <c r="P26" s="789"/>
      <c r="Q26" s="789"/>
      <c r="R26" s="1077"/>
      <c r="S26" s="245" t="e">
        <f t="shared" si="3"/>
        <v>#DIV/0!</v>
      </c>
      <c r="T26" s="789"/>
      <c r="U26" s="789"/>
      <c r="V26" s="1077"/>
      <c r="W26" s="245" t="e">
        <f t="shared" si="4"/>
        <v>#DIV/0!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s="119" customFormat="1" ht="18.75" customHeight="1">
      <c r="C27" s="381" t="s">
        <v>190</v>
      </c>
      <c r="D27" s="789"/>
      <c r="E27" s="789"/>
      <c r="F27" s="1077"/>
      <c r="G27" s="245" t="e">
        <f t="shared" si="0"/>
        <v>#DIV/0!</v>
      </c>
      <c r="H27" s="789"/>
      <c r="I27" s="789"/>
      <c r="J27" s="1077"/>
      <c r="K27" s="245" t="e">
        <f t="shared" si="1"/>
        <v>#DIV/0!</v>
      </c>
      <c r="L27" s="789"/>
      <c r="M27" s="789"/>
      <c r="N27" s="1077"/>
      <c r="O27" s="245" t="e">
        <f t="shared" si="2"/>
        <v>#DIV/0!</v>
      </c>
      <c r="P27" s="789"/>
      <c r="Q27" s="789"/>
      <c r="R27" s="1077"/>
      <c r="S27" s="245" t="e">
        <f t="shared" si="3"/>
        <v>#DIV/0!</v>
      </c>
      <c r="T27" s="789"/>
      <c r="U27" s="789"/>
      <c r="V27" s="1077"/>
      <c r="W27" s="245" t="e">
        <f t="shared" si="4"/>
        <v>#DIV/0!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s="119" customFormat="1" ht="18.75" customHeight="1">
      <c r="C28" s="382" t="s">
        <v>191</v>
      </c>
      <c r="D28" s="789"/>
      <c r="E28" s="789"/>
      <c r="F28" s="1077"/>
      <c r="G28" s="245" t="e">
        <f t="shared" si="0"/>
        <v>#DIV/0!</v>
      </c>
      <c r="H28" s="789"/>
      <c r="I28" s="789"/>
      <c r="J28" s="1077"/>
      <c r="K28" s="245" t="e">
        <f t="shared" si="1"/>
        <v>#DIV/0!</v>
      </c>
      <c r="L28" s="789"/>
      <c r="M28" s="789"/>
      <c r="N28" s="1077"/>
      <c r="O28" s="245" t="e">
        <f t="shared" si="2"/>
        <v>#DIV/0!</v>
      </c>
      <c r="P28" s="789"/>
      <c r="Q28" s="789"/>
      <c r="R28" s="1077"/>
      <c r="S28" s="245" t="e">
        <f t="shared" si="3"/>
        <v>#DIV/0!</v>
      </c>
      <c r="T28" s="789"/>
      <c r="U28" s="789"/>
      <c r="V28" s="1077"/>
      <c r="W28" s="245" t="e">
        <f t="shared" si="4"/>
        <v>#DIV/0!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s="119" customFormat="1" ht="18.75" customHeight="1" thickBot="1">
      <c r="C29" s="383" t="s">
        <v>192</v>
      </c>
      <c r="D29" s="789"/>
      <c r="E29" s="789"/>
      <c r="F29" s="1077"/>
      <c r="G29" s="245" t="e">
        <f t="shared" si="0"/>
        <v>#DIV/0!</v>
      </c>
      <c r="H29" s="789"/>
      <c r="I29" s="789"/>
      <c r="J29" s="1077"/>
      <c r="K29" s="245" t="e">
        <f t="shared" si="1"/>
        <v>#DIV/0!</v>
      </c>
      <c r="L29" s="789"/>
      <c r="M29" s="789"/>
      <c r="N29" s="1077"/>
      <c r="O29" s="245" t="e">
        <f t="shared" si="2"/>
        <v>#DIV/0!</v>
      </c>
      <c r="P29" s="789"/>
      <c r="Q29" s="789"/>
      <c r="R29" s="1077"/>
      <c r="S29" s="245" t="e">
        <f t="shared" si="3"/>
        <v>#DIV/0!</v>
      </c>
      <c r="T29" s="789"/>
      <c r="U29" s="789"/>
      <c r="V29" s="1077"/>
      <c r="W29" s="245" t="e">
        <f t="shared" si="4"/>
        <v>#DIV/0!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s="119" customFormat="1" ht="18.75" customHeight="1" thickBot="1">
      <c r="C30" s="304" t="s">
        <v>193</v>
      </c>
      <c r="D30" s="376">
        <f>SUM(D32:D46)</f>
        <v>0</v>
      </c>
      <c r="E30" s="376">
        <f>SUM(E32:E46)</f>
        <v>0</v>
      </c>
      <c r="F30" s="376">
        <f>SUM(F32:F46)</f>
        <v>0</v>
      </c>
      <c r="G30" s="377" t="e">
        <f>(D30/E30)*1000</f>
        <v>#DIV/0!</v>
      </c>
      <c r="H30" s="376">
        <f>SUM(H32:H46)</f>
        <v>0</v>
      </c>
      <c r="I30" s="376">
        <f>SUM(I32:I46)</f>
        <v>0</v>
      </c>
      <c r="J30" s="376">
        <f>SUM(J32:J46)</f>
        <v>0</v>
      </c>
      <c r="K30" s="377" t="e">
        <f>(H30/I30)*1000</f>
        <v>#DIV/0!</v>
      </c>
      <c r="L30" s="376">
        <f>SUM(L32:L46)</f>
        <v>0</v>
      </c>
      <c r="M30" s="376">
        <f>SUM(M32:M46)</f>
        <v>0</v>
      </c>
      <c r="N30" s="376">
        <f>SUM(N32:N46)</f>
        <v>0</v>
      </c>
      <c r="O30" s="377" t="e">
        <f>(L30/M30)*1000</f>
        <v>#DIV/0!</v>
      </c>
      <c r="P30" s="376">
        <f>SUM(P32:P46)</f>
        <v>0</v>
      </c>
      <c r="Q30" s="376">
        <f>SUM(Q32:Q46)</f>
        <v>0</v>
      </c>
      <c r="R30" s="376">
        <f>SUM(R32:R46)</f>
        <v>0</v>
      </c>
      <c r="S30" s="377" t="e">
        <f>(P30/Q30)*1000</f>
        <v>#DIV/0!</v>
      </c>
      <c r="T30" s="376">
        <f>SUM(T32:T46)</f>
        <v>0</v>
      </c>
      <c r="U30" s="376">
        <f>SUM(U32:U46)</f>
        <v>0</v>
      </c>
      <c r="V30" s="376">
        <f>SUM(V32:V46)</f>
        <v>0</v>
      </c>
      <c r="W30" s="377" t="e">
        <f>(T30/U30)*1000</f>
        <v>#DIV/0!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s="119" customFormat="1" ht="18.75" customHeight="1" thickBot="1">
      <c r="A31" s="74"/>
      <c r="C31" s="384" t="s">
        <v>177</v>
      </c>
      <c r="D31" s="385"/>
      <c r="E31" s="385"/>
      <c r="F31" s="385"/>
      <c r="G31" s="386"/>
      <c r="H31" s="385"/>
      <c r="I31" s="385"/>
      <c r="J31" s="385"/>
      <c r="K31" s="386"/>
      <c r="L31" s="385"/>
      <c r="M31" s="385"/>
      <c r="N31" s="385"/>
      <c r="O31" s="386"/>
      <c r="P31" s="385"/>
      <c r="Q31" s="385"/>
      <c r="R31" s="385"/>
      <c r="S31" s="386"/>
      <c r="T31" s="385"/>
      <c r="U31" s="385"/>
      <c r="V31" s="385"/>
      <c r="W31" s="386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s="119" customFormat="1" ht="18.75" customHeight="1">
      <c r="C32" s="381" t="s">
        <v>178</v>
      </c>
      <c r="D32" s="788"/>
      <c r="E32" s="788"/>
      <c r="F32" s="1076"/>
      <c r="G32" s="245" t="e">
        <f>(D32/E32)*1000</f>
        <v>#DIV/0!</v>
      </c>
      <c r="H32" s="788"/>
      <c r="I32" s="788"/>
      <c r="J32" s="1076"/>
      <c r="K32" s="245" t="e">
        <f>(H32/I32)*1000</f>
        <v>#DIV/0!</v>
      </c>
      <c r="L32" s="788"/>
      <c r="M32" s="788"/>
      <c r="N32" s="1076"/>
      <c r="O32" s="245" t="e">
        <f>(L32/M32)*1000</f>
        <v>#DIV/0!</v>
      </c>
      <c r="P32" s="788"/>
      <c r="Q32" s="788"/>
      <c r="R32" s="1076"/>
      <c r="S32" s="245" t="e">
        <f>(P32/Q32)*1000</f>
        <v>#DIV/0!</v>
      </c>
      <c r="T32" s="788"/>
      <c r="U32" s="788"/>
      <c r="V32" s="1076"/>
      <c r="W32" s="245" t="e">
        <f>(T32/U32)*1000</f>
        <v>#DIV/0!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s="119" customFormat="1" ht="18.75" customHeight="1">
      <c r="C33" s="381" t="s">
        <v>179</v>
      </c>
      <c r="D33" s="788"/>
      <c r="E33" s="788"/>
      <c r="F33" s="1076"/>
      <c r="G33" s="245" t="e">
        <f t="shared" ref="G33:G46" si="5">(D33/E33)*1000</f>
        <v>#DIV/0!</v>
      </c>
      <c r="H33" s="788"/>
      <c r="I33" s="788"/>
      <c r="J33" s="1076"/>
      <c r="K33" s="245" t="e">
        <f t="shared" ref="K33:K46" si="6">(H33/I33)*1000</f>
        <v>#DIV/0!</v>
      </c>
      <c r="L33" s="788"/>
      <c r="M33" s="788"/>
      <c r="N33" s="1076"/>
      <c r="O33" s="245" t="e">
        <f t="shared" ref="O33:O46" si="7">(L33/M33)*1000</f>
        <v>#DIV/0!</v>
      </c>
      <c r="P33" s="788"/>
      <c r="Q33" s="788"/>
      <c r="R33" s="1076"/>
      <c r="S33" s="245" t="e">
        <f t="shared" ref="S33:S46" si="8">(P33/Q33)*1000</f>
        <v>#DIV/0!</v>
      </c>
      <c r="T33" s="788"/>
      <c r="U33" s="788"/>
      <c r="V33" s="1076"/>
      <c r="W33" s="245" t="e">
        <f t="shared" ref="W33:W46" si="9">(T33/U33)*1000</f>
        <v>#DIV/0!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s="119" customFormat="1" ht="18.75" customHeight="1">
      <c r="C34" s="381" t="s">
        <v>180</v>
      </c>
      <c r="D34" s="788"/>
      <c r="E34" s="788"/>
      <c r="F34" s="1076"/>
      <c r="G34" s="245" t="e">
        <f t="shared" si="5"/>
        <v>#DIV/0!</v>
      </c>
      <c r="H34" s="788"/>
      <c r="I34" s="788"/>
      <c r="J34" s="1076"/>
      <c r="K34" s="245" t="e">
        <f t="shared" si="6"/>
        <v>#DIV/0!</v>
      </c>
      <c r="L34" s="788"/>
      <c r="M34" s="788"/>
      <c r="N34" s="1076"/>
      <c r="O34" s="245" t="e">
        <f t="shared" si="7"/>
        <v>#DIV/0!</v>
      </c>
      <c r="P34" s="788"/>
      <c r="Q34" s="788"/>
      <c r="R34" s="1076"/>
      <c r="S34" s="245" t="e">
        <f t="shared" si="8"/>
        <v>#DIV/0!</v>
      </c>
      <c r="T34" s="788"/>
      <c r="U34" s="788"/>
      <c r="V34" s="1076"/>
      <c r="W34" s="245" t="e">
        <f t="shared" si="9"/>
        <v>#DIV/0!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s="119" customFormat="1" ht="18.75" customHeight="1">
      <c r="C35" s="381" t="s">
        <v>181</v>
      </c>
      <c r="D35" s="788"/>
      <c r="E35" s="788"/>
      <c r="F35" s="1076"/>
      <c r="G35" s="245" t="e">
        <f t="shared" si="5"/>
        <v>#DIV/0!</v>
      </c>
      <c r="H35" s="788"/>
      <c r="I35" s="788"/>
      <c r="J35" s="1076"/>
      <c r="K35" s="245" t="e">
        <f t="shared" si="6"/>
        <v>#DIV/0!</v>
      </c>
      <c r="L35" s="788"/>
      <c r="M35" s="788"/>
      <c r="N35" s="1076"/>
      <c r="O35" s="245" t="e">
        <f t="shared" si="7"/>
        <v>#DIV/0!</v>
      </c>
      <c r="P35" s="788"/>
      <c r="Q35" s="788"/>
      <c r="R35" s="1076"/>
      <c r="S35" s="245" t="e">
        <f t="shared" si="8"/>
        <v>#DIV/0!</v>
      </c>
      <c r="T35" s="788"/>
      <c r="U35" s="788"/>
      <c r="V35" s="1076"/>
      <c r="W35" s="245" t="e">
        <f t="shared" si="9"/>
        <v>#DIV/0!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s="119" customFormat="1" ht="18.75" customHeight="1">
      <c r="C36" s="381" t="s">
        <v>182</v>
      </c>
      <c r="D36" s="788"/>
      <c r="E36" s="788"/>
      <c r="F36" s="1076"/>
      <c r="G36" s="245" t="e">
        <f t="shared" si="5"/>
        <v>#DIV/0!</v>
      </c>
      <c r="H36" s="788"/>
      <c r="I36" s="788"/>
      <c r="J36" s="1076"/>
      <c r="K36" s="245" t="e">
        <f t="shared" si="6"/>
        <v>#DIV/0!</v>
      </c>
      <c r="L36" s="788"/>
      <c r="M36" s="788"/>
      <c r="N36" s="1076"/>
      <c r="O36" s="245" t="e">
        <f t="shared" si="7"/>
        <v>#DIV/0!</v>
      </c>
      <c r="P36" s="788"/>
      <c r="Q36" s="788"/>
      <c r="R36" s="1076"/>
      <c r="S36" s="245" t="e">
        <f t="shared" si="8"/>
        <v>#DIV/0!</v>
      </c>
      <c r="T36" s="788"/>
      <c r="U36" s="788"/>
      <c r="V36" s="1076"/>
      <c r="W36" s="245" t="e">
        <f t="shared" si="9"/>
        <v>#DIV/0!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s="119" customFormat="1" ht="18.75" customHeight="1">
      <c r="C37" s="381" t="s">
        <v>183</v>
      </c>
      <c r="D37" s="788"/>
      <c r="E37" s="788"/>
      <c r="F37" s="1076"/>
      <c r="G37" s="245" t="e">
        <f t="shared" si="5"/>
        <v>#DIV/0!</v>
      </c>
      <c r="H37" s="788"/>
      <c r="I37" s="788"/>
      <c r="J37" s="1076"/>
      <c r="K37" s="245" t="e">
        <f t="shared" si="6"/>
        <v>#DIV/0!</v>
      </c>
      <c r="L37" s="788"/>
      <c r="M37" s="788"/>
      <c r="N37" s="1076"/>
      <c r="O37" s="245" t="e">
        <f t="shared" si="7"/>
        <v>#DIV/0!</v>
      </c>
      <c r="P37" s="788"/>
      <c r="Q37" s="788"/>
      <c r="R37" s="1076"/>
      <c r="S37" s="245" t="e">
        <f t="shared" si="8"/>
        <v>#DIV/0!</v>
      </c>
      <c r="T37" s="788"/>
      <c r="U37" s="788"/>
      <c r="V37" s="1076"/>
      <c r="W37" s="245" t="e">
        <f t="shared" si="9"/>
        <v>#DIV/0!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s="119" customFormat="1" ht="18.75" customHeight="1">
      <c r="C38" s="381" t="s">
        <v>184</v>
      </c>
      <c r="D38" s="788"/>
      <c r="E38" s="788"/>
      <c r="F38" s="1076"/>
      <c r="G38" s="245" t="e">
        <f t="shared" si="5"/>
        <v>#DIV/0!</v>
      </c>
      <c r="H38" s="788"/>
      <c r="I38" s="788"/>
      <c r="J38" s="1076"/>
      <c r="K38" s="245" t="e">
        <f t="shared" si="6"/>
        <v>#DIV/0!</v>
      </c>
      <c r="L38" s="788"/>
      <c r="M38" s="788"/>
      <c r="N38" s="1076"/>
      <c r="O38" s="245" t="e">
        <f t="shared" si="7"/>
        <v>#DIV/0!</v>
      </c>
      <c r="P38" s="788"/>
      <c r="Q38" s="788"/>
      <c r="R38" s="1076"/>
      <c r="S38" s="245" t="e">
        <f t="shared" si="8"/>
        <v>#DIV/0!</v>
      </c>
      <c r="T38" s="788"/>
      <c r="U38" s="788"/>
      <c r="V38" s="1076"/>
      <c r="W38" s="245" t="e">
        <f t="shared" si="9"/>
        <v>#DIV/0!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s="119" customFormat="1" ht="18.75" customHeight="1">
      <c r="C39" s="381" t="s">
        <v>185</v>
      </c>
      <c r="D39" s="788"/>
      <c r="E39" s="788"/>
      <c r="F39" s="1076"/>
      <c r="G39" s="245" t="e">
        <f t="shared" si="5"/>
        <v>#DIV/0!</v>
      </c>
      <c r="H39" s="788"/>
      <c r="I39" s="789"/>
      <c r="J39" s="1077"/>
      <c r="K39" s="245" t="e">
        <f t="shared" si="6"/>
        <v>#DIV/0!</v>
      </c>
      <c r="L39" s="788"/>
      <c r="M39" s="789"/>
      <c r="N39" s="1077"/>
      <c r="O39" s="245" t="e">
        <f t="shared" si="7"/>
        <v>#DIV/0!</v>
      </c>
      <c r="P39" s="788"/>
      <c r="Q39" s="789"/>
      <c r="R39" s="1077"/>
      <c r="S39" s="245" t="e">
        <f t="shared" si="8"/>
        <v>#DIV/0!</v>
      </c>
      <c r="T39" s="788"/>
      <c r="U39" s="789"/>
      <c r="V39" s="1077"/>
      <c r="W39" s="245" t="e">
        <f t="shared" si="9"/>
        <v>#DIV/0!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s="119" customFormat="1" ht="18.75" customHeight="1">
      <c r="C40" s="381" t="s">
        <v>186</v>
      </c>
      <c r="D40" s="788"/>
      <c r="E40" s="788"/>
      <c r="F40" s="1076"/>
      <c r="G40" s="245" t="e">
        <f t="shared" si="5"/>
        <v>#DIV/0!</v>
      </c>
      <c r="H40" s="788"/>
      <c r="I40" s="788"/>
      <c r="J40" s="1076"/>
      <c r="K40" s="245" t="e">
        <f t="shared" si="6"/>
        <v>#DIV/0!</v>
      </c>
      <c r="L40" s="788"/>
      <c r="M40" s="788"/>
      <c r="N40" s="1076"/>
      <c r="O40" s="245" t="e">
        <f t="shared" si="7"/>
        <v>#DIV/0!</v>
      </c>
      <c r="P40" s="788"/>
      <c r="Q40" s="788"/>
      <c r="R40" s="1076"/>
      <c r="S40" s="245" t="e">
        <f t="shared" si="8"/>
        <v>#DIV/0!</v>
      </c>
      <c r="T40" s="788"/>
      <c r="U40" s="788"/>
      <c r="V40" s="1076"/>
      <c r="W40" s="245" t="e">
        <f t="shared" si="9"/>
        <v>#DIV/0!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s="119" customFormat="1" ht="18.75" customHeight="1">
      <c r="C41" s="381" t="s">
        <v>187</v>
      </c>
      <c r="D41" s="788"/>
      <c r="E41" s="788"/>
      <c r="F41" s="1076"/>
      <c r="G41" s="245" t="e">
        <f t="shared" si="5"/>
        <v>#DIV/0!</v>
      </c>
      <c r="H41" s="788"/>
      <c r="I41" s="789"/>
      <c r="J41" s="1077"/>
      <c r="K41" s="245" t="e">
        <f t="shared" si="6"/>
        <v>#DIV/0!</v>
      </c>
      <c r="L41" s="788"/>
      <c r="M41" s="789"/>
      <c r="N41" s="1077"/>
      <c r="O41" s="245" t="e">
        <f t="shared" si="7"/>
        <v>#DIV/0!</v>
      </c>
      <c r="P41" s="788"/>
      <c r="Q41" s="789"/>
      <c r="R41" s="1077"/>
      <c r="S41" s="245" t="e">
        <f t="shared" si="8"/>
        <v>#DIV/0!</v>
      </c>
      <c r="T41" s="788"/>
      <c r="U41" s="789"/>
      <c r="V41" s="1077"/>
      <c r="W41" s="245" t="e">
        <f t="shared" si="9"/>
        <v>#DIV/0!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s="119" customFormat="1" ht="18.75" customHeight="1">
      <c r="C42" s="381" t="s">
        <v>188</v>
      </c>
      <c r="D42" s="788"/>
      <c r="E42" s="788"/>
      <c r="F42" s="1076"/>
      <c r="G42" s="245" t="e">
        <f t="shared" si="5"/>
        <v>#DIV/0!</v>
      </c>
      <c r="H42" s="788"/>
      <c r="I42" s="789"/>
      <c r="J42" s="1077"/>
      <c r="K42" s="245" t="e">
        <f t="shared" si="6"/>
        <v>#DIV/0!</v>
      </c>
      <c r="L42" s="788"/>
      <c r="M42" s="789"/>
      <c r="N42" s="1077"/>
      <c r="O42" s="245" t="e">
        <f t="shared" si="7"/>
        <v>#DIV/0!</v>
      </c>
      <c r="P42" s="788"/>
      <c r="Q42" s="789"/>
      <c r="R42" s="1077"/>
      <c r="S42" s="245" t="e">
        <f t="shared" si="8"/>
        <v>#DIV/0!</v>
      </c>
      <c r="T42" s="788"/>
      <c r="U42" s="789"/>
      <c r="V42" s="1077"/>
      <c r="W42" s="245" t="e">
        <f t="shared" si="9"/>
        <v>#DIV/0!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s="119" customFormat="1" ht="18.75" customHeight="1">
      <c r="C43" s="381" t="s">
        <v>189</v>
      </c>
      <c r="D43" s="788"/>
      <c r="E43" s="788"/>
      <c r="F43" s="1076"/>
      <c r="G43" s="245" t="e">
        <f t="shared" si="5"/>
        <v>#DIV/0!</v>
      </c>
      <c r="H43" s="788"/>
      <c r="I43" s="789"/>
      <c r="J43" s="1077"/>
      <c r="K43" s="245" t="e">
        <f t="shared" si="6"/>
        <v>#DIV/0!</v>
      </c>
      <c r="L43" s="788"/>
      <c r="M43" s="789"/>
      <c r="N43" s="1077"/>
      <c r="O43" s="245" t="e">
        <f t="shared" si="7"/>
        <v>#DIV/0!</v>
      </c>
      <c r="P43" s="788"/>
      <c r="Q43" s="789"/>
      <c r="R43" s="1077"/>
      <c r="S43" s="245" t="e">
        <f t="shared" si="8"/>
        <v>#DIV/0!</v>
      </c>
      <c r="T43" s="788"/>
      <c r="U43" s="789"/>
      <c r="V43" s="1077"/>
      <c r="W43" s="245" t="e">
        <f t="shared" si="9"/>
        <v>#DIV/0!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s="119" customFormat="1" ht="18.75" customHeight="1">
      <c r="C44" s="381" t="s">
        <v>190</v>
      </c>
      <c r="D44" s="788"/>
      <c r="E44" s="788"/>
      <c r="F44" s="1076"/>
      <c r="G44" s="245" t="e">
        <f t="shared" si="5"/>
        <v>#DIV/0!</v>
      </c>
      <c r="H44" s="788"/>
      <c r="I44" s="789"/>
      <c r="J44" s="1077"/>
      <c r="K44" s="245" t="e">
        <f t="shared" si="6"/>
        <v>#DIV/0!</v>
      </c>
      <c r="L44" s="788"/>
      <c r="M44" s="789"/>
      <c r="N44" s="1077"/>
      <c r="O44" s="245" t="e">
        <f t="shared" si="7"/>
        <v>#DIV/0!</v>
      </c>
      <c r="P44" s="788"/>
      <c r="Q44" s="789"/>
      <c r="R44" s="1077"/>
      <c r="S44" s="245" t="e">
        <f t="shared" si="8"/>
        <v>#DIV/0!</v>
      </c>
      <c r="T44" s="788"/>
      <c r="U44" s="789"/>
      <c r="V44" s="1077"/>
      <c r="W44" s="245" t="e">
        <f t="shared" si="9"/>
        <v>#DIV/0!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s="119" customFormat="1" ht="18.75" customHeight="1">
      <c r="C45" s="381" t="s">
        <v>191</v>
      </c>
      <c r="D45" s="788"/>
      <c r="E45" s="788"/>
      <c r="F45" s="1076"/>
      <c r="G45" s="245" t="e">
        <f t="shared" si="5"/>
        <v>#DIV/0!</v>
      </c>
      <c r="H45" s="788"/>
      <c r="I45" s="789"/>
      <c r="J45" s="1077"/>
      <c r="K45" s="245" t="e">
        <f t="shared" si="6"/>
        <v>#DIV/0!</v>
      </c>
      <c r="L45" s="788"/>
      <c r="M45" s="789"/>
      <c r="N45" s="1077"/>
      <c r="O45" s="245" t="e">
        <f t="shared" si="7"/>
        <v>#DIV/0!</v>
      </c>
      <c r="P45" s="788"/>
      <c r="Q45" s="789"/>
      <c r="R45" s="1077"/>
      <c r="S45" s="245" t="e">
        <f t="shared" si="8"/>
        <v>#DIV/0!</v>
      </c>
      <c r="T45" s="788"/>
      <c r="U45" s="789"/>
      <c r="V45" s="1077"/>
      <c r="W45" s="245" t="e">
        <f t="shared" si="9"/>
        <v>#DIV/0!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s="119" customFormat="1" ht="18.75" customHeight="1" thickBot="1">
      <c r="C46" s="383" t="s">
        <v>192</v>
      </c>
      <c r="D46" s="789"/>
      <c r="E46" s="789"/>
      <c r="F46" s="1077"/>
      <c r="G46" s="245" t="e">
        <f t="shared" si="5"/>
        <v>#DIV/0!</v>
      </c>
      <c r="H46" s="789"/>
      <c r="I46" s="789"/>
      <c r="J46" s="1077"/>
      <c r="K46" s="245" t="e">
        <f t="shared" si="6"/>
        <v>#DIV/0!</v>
      </c>
      <c r="L46" s="789"/>
      <c r="M46" s="789"/>
      <c r="N46" s="1077"/>
      <c r="O46" s="245" t="e">
        <f t="shared" si="7"/>
        <v>#DIV/0!</v>
      </c>
      <c r="P46" s="789"/>
      <c r="Q46" s="789"/>
      <c r="R46" s="1077"/>
      <c r="S46" s="245" t="e">
        <f t="shared" si="8"/>
        <v>#DIV/0!</v>
      </c>
      <c r="T46" s="789"/>
      <c r="U46" s="789"/>
      <c r="V46" s="1077"/>
      <c r="W46" s="245" t="e">
        <f t="shared" si="9"/>
        <v>#DIV/0!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s="119" customFormat="1" ht="18.75" customHeight="1" thickBot="1">
      <c r="C47" s="387" t="s">
        <v>135</v>
      </c>
      <c r="D47" s="388">
        <f>SUM(D49:D70)</f>
        <v>0</v>
      </c>
      <c r="E47" s="388">
        <f>SUM(E49:E70)</f>
        <v>0</v>
      </c>
      <c r="F47" s="388">
        <f>SUM(F49:F70)</f>
        <v>0</v>
      </c>
      <c r="G47" s="389" t="e">
        <f>(D47/E47)*1000</f>
        <v>#DIV/0!</v>
      </c>
      <c r="H47" s="388">
        <f>SUM(H49:H70)</f>
        <v>0</v>
      </c>
      <c r="I47" s="388">
        <f>SUM(I49:I70)</f>
        <v>0</v>
      </c>
      <c r="J47" s="388">
        <f>SUM(J49:J70)</f>
        <v>0</v>
      </c>
      <c r="K47" s="389" t="e">
        <f>(H47/I47)*1000</f>
        <v>#DIV/0!</v>
      </c>
      <c r="L47" s="388">
        <f>SUM(L49:L70)</f>
        <v>0</v>
      </c>
      <c r="M47" s="388">
        <f>SUM(M49:M70)</f>
        <v>0</v>
      </c>
      <c r="N47" s="388">
        <f>SUM(N49:N70)</f>
        <v>0</v>
      </c>
      <c r="O47" s="389" t="e">
        <f>(L47/M47)*1000</f>
        <v>#DIV/0!</v>
      </c>
      <c r="P47" s="388">
        <f>SUM(P49:P70)</f>
        <v>0</v>
      </c>
      <c r="Q47" s="388">
        <f>SUM(Q49:Q70)</f>
        <v>0</v>
      </c>
      <c r="R47" s="388">
        <f>SUM(R49:R70)</f>
        <v>0</v>
      </c>
      <c r="S47" s="389" t="e">
        <f>(P47/Q47)*1000</f>
        <v>#DIV/0!</v>
      </c>
      <c r="T47" s="388">
        <f>SUM(T49:T70)</f>
        <v>0</v>
      </c>
      <c r="U47" s="388">
        <f>SUM(U49:U70)</f>
        <v>0</v>
      </c>
      <c r="V47" s="388">
        <f>SUM(V49:V70)</f>
        <v>0</v>
      </c>
      <c r="W47" s="389" t="e">
        <f>(T47/U47)*1000</f>
        <v>#DIV/0!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s="119" customFormat="1" ht="18.75" customHeight="1" thickBot="1">
      <c r="A48" s="74"/>
      <c r="C48" s="384" t="s">
        <v>336</v>
      </c>
      <c r="D48" s="385"/>
      <c r="E48" s="385"/>
      <c r="F48" s="385"/>
      <c r="G48" s="386"/>
      <c r="H48" s="385"/>
      <c r="I48" s="385"/>
      <c r="J48" s="385"/>
      <c r="K48" s="386"/>
      <c r="L48" s="385"/>
      <c r="M48" s="385"/>
      <c r="N48" s="385"/>
      <c r="O48" s="386"/>
      <c r="P48" s="385"/>
      <c r="Q48" s="385"/>
      <c r="R48" s="385"/>
      <c r="S48" s="386"/>
      <c r="T48" s="385"/>
      <c r="U48" s="385"/>
      <c r="V48" s="385"/>
      <c r="W48" s="386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3:47" s="119" customFormat="1" ht="18.75" customHeight="1">
      <c r="C49" s="381" t="s">
        <v>337</v>
      </c>
      <c r="D49" s="788"/>
      <c r="E49" s="788"/>
      <c r="F49" s="1076"/>
      <c r="G49" s="245" t="e">
        <f t="shared" ref="G49:G70" si="10">(D49/E49)*1000</f>
        <v>#DIV/0!</v>
      </c>
      <c r="H49" s="788"/>
      <c r="I49" s="788"/>
      <c r="J49" s="1076"/>
      <c r="K49" s="245" t="e">
        <f t="shared" ref="K49:K70" si="11">(H49/I49)*1000</f>
        <v>#DIV/0!</v>
      </c>
      <c r="L49" s="788"/>
      <c r="M49" s="788"/>
      <c r="N49" s="1076"/>
      <c r="O49" s="245" t="e">
        <f t="shared" ref="O49:O70" si="12">(L49/M49)*1000</f>
        <v>#DIV/0!</v>
      </c>
      <c r="P49" s="788"/>
      <c r="Q49" s="788"/>
      <c r="R49" s="1076"/>
      <c r="S49" s="245" t="e">
        <f t="shared" ref="S49:S70" si="13">(P49/Q49)*1000</f>
        <v>#DIV/0!</v>
      </c>
      <c r="T49" s="788"/>
      <c r="U49" s="788"/>
      <c r="V49" s="1076"/>
      <c r="W49" s="245" t="e">
        <f t="shared" ref="W49:W70" si="14">(T49/U49)*1000</f>
        <v>#DIV/0!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3:47" s="119" customFormat="1" ht="18.75" customHeight="1">
      <c r="C50" s="381" t="s">
        <v>338</v>
      </c>
      <c r="D50" s="788"/>
      <c r="E50" s="788"/>
      <c r="F50" s="1076"/>
      <c r="G50" s="245" t="e">
        <f t="shared" si="10"/>
        <v>#DIV/0!</v>
      </c>
      <c r="H50" s="788"/>
      <c r="I50" s="788"/>
      <c r="J50" s="1076"/>
      <c r="K50" s="245" t="e">
        <f t="shared" si="11"/>
        <v>#DIV/0!</v>
      </c>
      <c r="L50" s="788"/>
      <c r="M50" s="788"/>
      <c r="N50" s="1076"/>
      <c r="O50" s="245" t="e">
        <f t="shared" si="12"/>
        <v>#DIV/0!</v>
      </c>
      <c r="P50" s="788"/>
      <c r="Q50" s="788"/>
      <c r="R50" s="1076"/>
      <c r="S50" s="245" t="e">
        <f t="shared" si="13"/>
        <v>#DIV/0!</v>
      </c>
      <c r="T50" s="788"/>
      <c r="U50" s="788"/>
      <c r="V50" s="1076"/>
      <c r="W50" s="245" t="e">
        <f t="shared" si="14"/>
        <v>#DIV/0!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3:47" s="119" customFormat="1" ht="18.75" customHeight="1">
      <c r="C51" s="381" t="s">
        <v>339</v>
      </c>
      <c r="D51" s="788"/>
      <c r="E51" s="788"/>
      <c r="F51" s="1076"/>
      <c r="G51" s="245" t="e">
        <f t="shared" si="10"/>
        <v>#DIV/0!</v>
      </c>
      <c r="H51" s="788"/>
      <c r="I51" s="788"/>
      <c r="J51" s="1076"/>
      <c r="K51" s="245" t="e">
        <f t="shared" si="11"/>
        <v>#DIV/0!</v>
      </c>
      <c r="L51" s="788"/>
      <c r="M51" s="788"/>
      <c r="N51" s="1076"/>
      <c r="O51" s="245" t="e">
        <f t="shared" si="12"/>
        <v>#DIV/0!</v>
      </c>
      <c r="P51" s="788"/>
      <c r="Q51" s="788"/>
      <c r="R51" s="1076"/>
      <c r="S51" s="245" t="e">
        <f t="shared" si="13"/>
        <v>#DIV/0!</v>
      </c>
      <c r="T51" s="788"/>
      <c r="U51" s="788"/>
      <c r="V51" s="1076"/>
      <c r="W51" s="245" t="e">
        <f t="shared" si="14"/>
        <v>#DIV/0!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3:47" s="119" customFormat="1" ht="18.75" customHeight="1">
      <c r="C52" s="381" t="s">
        <v>340</v>
      </c>
      <c r="D52" s="788"/>
      <c r="E52" s="788"/>
      <c r="F52" s="1076"/>
      <c r="G52" s="245" t="e">
        <f t="shared" si="10"/>
        <v>#DIV/0!</v>
      </c>
      <c r="H52" s="788"/>
      <c r="I52" s="788"/>
      <c r="J52" s="1076"/>
      <c r="K52" s="245" t="e">
        <f t="shared" si="11"/>
        <v>#DIV/0!</v>
      </c>
      <c r="L52" s="788"/>
      <c r="M52" s="788"/>
      <c r="N52" s="1076"/>
      <c r="O52" s="245" t="e">
        <f t="shared" si="12"/>
        <v>#DIV/0!</v>
      </c>
      <c r="P52" s="788"/>
      <c r="Q52" s="788"/>
      <c r="R52" s="1076"/>
      <c r="S52" s="245" t="e">
        <f t="shared" si="13"/>
        <v>#DIV/0!</v>
      </c>
      <c r="T52" s="788"/>
      <c r="U52" s="788"/>
      <c r="V52" s="1076"/>
      <c r="W52" s="245" t="e">
        <f t="shared" si="14"/>
        <v>#DIV/0!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3:47" s="119" customFormat="1" ht="18.75" customHeight="1">
      <c r="C53" s="381" t="s">
        <v>341</v>
      </c>
      <c r="D53" s="788"/>
      <c r="E53" s="788"/>
      <c r="F53" s="1076"/>
      <c r="G53" s="245" t="e">
        <f t="shared" si="10"/>
        <v>#DIV/0!</v>
      </c>
      <c r="H53" s="788"/>
      <c r="I53" s="788"/>
      <c r="J53" s="1076"/>
      <c r="K53" s="245" t="e">
        <f t="shared" si="11"/>
        <v>#DIV/0!</v>
      </c>
      <c r="L53" s="788"/>
      <c r="M53" s="788"/>
      <c r="N53" s="1076"/>
      <c r="O53" s="245" t="e">
        <f t="shared" si="12"/>
        <v>#DIV/0!</v>
      </c>
      <c r="P53" s="788"/>
      <c r="Q53" s="788"/>
      <c r="R53" s="1076"/>
      <c r="S53" s="245" t="e">
        <f t="shared" si="13"/>
        <v>#DIV/0!</v>
      </c>
      <c r="T53" s="788"/>
      <c r="U53" s="788"/>
      <c r="V53" s="1076"/>
      <c r="W53" s="245" t="e">
        <f t="shared" si="14"/>
        <v>#DIV/0!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3:47" s="119" customFormat="1" ht="18.75" customHeight="1">
      <c r="C54" s="381" t="s">
        <v>342</v>
      </c>
      <c r="D54" s="788"/>
      <c r="E54" s="788"/>
      <c r="F54" s="1076"/>
      <c r="G54" s="245" t="e">
        <f t="shared" si="10"/>
        <v>#DIV/0!</v>
      </c>
      <c r="H54" s="788"/>
      <c r="I54" s="788"/>
      <c r="J54" s="1076"/>
      <c r="K54" s="245" t="e">
        <f t="shared" si="11"/>
        <v>#DIV/0!</v>
      </c>
      <c r="L54" s="788"/>
      <c r="M54" s="788"/>
      <c r="N54" s="1076"/>
      <c r="O54" s="245" t="e">
        <f t="shared" si="12"/>
        <v>#DIV/0!</v>
      </c>
      <c r="P54" s="788"/>
      <c r="Q54" s="788"/>
      <c r="R54" s="1076"/>
      <c r="S54" s="245" t="e">
        <f t="shared" si="13"/>
        <v>#DIV/0!</v>
      </c>
      <c r="T54" s="788"/>
      <c r="U54" s="788"/>
      <c r="V54" s="1076"/>
      <c r="W54" s="245" t="e">
        <f t="shared" si="14"/>
        <v>#DIV/0!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3:47" s="119" customFormat="1" ht="18.75" customHeight="1">
      <c r="C55" s="381" t="s">
        <v>343</v>
      </c>
      <c r="D55" s="788"/>
      <c r="E55" s="788"/>
      <c r="F55" s="1076"/>
      <c r="G55" s="245" t="e">
        <f t="shared" si="10"/>
        <v>#DIV/0!</v>
      </c>
      <c r="H55" s="788"/>
      <c r="I55" s="788"/>
      <c r="J55" s="1076"/>
      <c r="K55" s="245" t="e">
        <f t="shared" si="11"/>
        <v>#DIV/0!</v>
      </c>
      <c r="L55" s="788"/>
      <c r="M55" s="788"/>
      <c r="N55" s="1076"/>
      <c r="O55" s="245" t="e">
        <f t="shared" si="12"/>
        <v>#DIV/0!</v>
      </c>
      <c r="P55" s="788"/>
      <c r="Q55" s="788"/>
      <c r="R55" s="1076"/>
      <c r="S55" s="245" t="e">
        <f t="shared" si="13"/>
        <v>#DIV/0!</v>
      </c>
      <c r="T55" s="788"/>
      <c r="U55" s="788"/>
      <c r="V55" s="1076"/>
      <c r="W55" s="245" t="e">
        <f t="shared" si="14"/>
        <v>#DIV/0!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3:47" s="119" customFormat="1" ht="18.75" customHeight="1">
      <c r="C56" s="381" t="s">
        <v>344</v>
      </c>
      <c r="D56" s="788"/>
      <c r="E56" s="788"/>
      <c r="F56" s="1076"/>
      <c r="G56" s="245" t="e">
        <f t="shared" si="10"/>
        <v>#DIV/0!</v>
      </c>
      <c r="H56" s="788"/>
      <c r="I56" s="789"/>
      <c r="J56" s="1077"/>
      <c r="K56" s="245" t="e">
        <f t="shared" si="11"/>
        <v>#DIV/0!</v>
      </c>
      <c r="L56" s="788"/>
      <c r="M56" s="789"/>
      <c r="N56" s="1077"/>
      <c r="O56" s="245" t="e">
        <f t="shared" si="12"/>
        <v>#DIV/0!</v>
      </c>
      <c r="P56" s="788"/>
      <c r="Q56" s="789"/>
      <c r="R56" s="1077"/>
      <c r="S56" s="245" t="e">
        <f t="shared" si="13"/>
        <v>#DIV/0!</v>
      </c>
      <c r="T56" s="788"/>
      <c r="U56" s="789"/>
      <c r="V56" s="1077"/>
      <c r="W56" s="245" t="e">
        <f t="shared" si="14"/>
        <v>#DIV/0!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3:47" s="119" customFormat="1" ht="18.75" customHeight="1">
      <c r="C57" s="381" t="s">
        <v>345</v>
      </c>
      <c r="D57" s="788"/>
      <c r="E57" s="788"/>
      <c r="F57" s="1076"/>
      <c r="G57" s="245" t="e">
        <f t="shared" si="10"/>
        <v>#DIV/0!</v>
      </c>
      <c r="H57" s="788"/>
      <c r="I57" s="788"/>
      <c r="J57" s="1076"/>
      <c r="K57" s="245" t="e">
        <f t="shared" si="11"/>
        <v>#DIV/0!</v>
      </c>
      <c r="L57" s="788"/>
      <c r="M57" s="788"/>
      <c r="N57" s="1076"/>
      <c r="O57" s="245" t="e">
        <f t="shared" si="12"/>
        <v>#DIV/0!</v>
      </c>
      <c r="P57" s="788"/>
      <c r="Q57" s="788"/>
      <c r="R57" s="1076"/>
      <c r="S57" s="245" t="e">
        <f t="shared" si="13"/>
        <v>#DIV/0!</v>
      </c>
      <c r="T57" s="788"/>
      <c r="U57" s="788"/>
      <c r="V57" s="1076"/>
      <c r="W57" s="245" t="e">
        <f t="shared" si="14"/>
        <v>#DIV/0!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3:47" s="119" customFormat="1" ht="18.75" customHeight="1">
      <c r="C58" s="381" t="s">
        <v>346</v>
      </c>
      <c r="D58" s="788"/>
      <c r="E58" s="788"/>
      <c r="F58" s="1076"/>
      <c r="G58" s="245" t="e">
        <f t="shared" si="10"/>
        <v>#DIV/0!</v>
      </c>
      <c r="H58" s="788"/>
      <c r="I58" s="789"/>
      <c r="J58" s="1077"/>
      <c r="K58" s="245" t="e">
        <f t="shared" si="11"/>
        <v>#DIV/0!</v>
      </c>
      <c r="L58" s="788"/>
      <c r="M58" s="789"/>
      <c r="N58" s="1077"/>
      <c r="O58" s="245" t="e">
        <f t="shared" si="12"/>
        <v>#DIV/0!</v>
      </c>
      <c r="P58" s="788"/>
      <c r="Q58" s="789"/>
      <c r="R58" s="1077"/>
      <c r="S58" s="245" t="e">
        <f t="shared" si="13"/>
        <v>#DIV/0!</v>
      </c>
      <c r="T58" s="788"/>
      <c r="U58" s="789"/>
      <c r="V58" s="1077"/>
      <c r="W58" s="245" t="e">
        <f t="shared" si="14"/>
        <v>#DIV/0!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3:47" s="119" customFormat="1" ht="18.75" customHeight="1">
      <c r="C59" s="381" t="s">
        <v>347</v>
      </c>
      <c r="D59" s="788"/>
      <c r="E59" s="788"/>
      <c r="F59" s="1076"/>
      <c r="G59" s="245" t="e">
        <f t="shared" si="10"/>
        <v>#DIV/0!</v>
      </c>
      <c r="H59" s="788"/>
      <c r="I59" s="789"/>
      <c r="J59" s="1077"/>
      <c r="K59" s="245" t="e">
        <f t="shared" si="11"/>
        <v>#DIV/0!</v>
      </c>
      <c r="L59" s="788"/>
      <c r="M59" s="789"/>
      <c r="N59" s="1077"/>
      <c r="O59" s="245" t="e">
        <f t="shared" si="12"/>
        <v>#DIV/0!</v>
      </c>
      <c r="P59" s="788"/>
      <c r="Q59" s="789"/>
      <c r="R59" s="1077"/>
      <c r="S59" s="245" t="e">
        <f t="shared" si="13"/>
        <v>#DIV/0!</v>
      </c>
      <c r="T59" s="788"/>
      <c r="U59" s="789"/>
      <c r="V59" s="1077"/>
      <c r="W59" s="245" t="e">
        <f t="shared" si="14"/>
        <v>#DIV/0!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3:47" s="119" customFormat="1" ht="18.75" customHeight="1">
      <c r="C60" s="381" t="s">
        <v>348</v>
      </c>
      <c r="D60" s="788"/>
      <c r="E60" s="788"/>
      <c r="F60" s="1076"/>
      <c r="G60" s="245" t="e">
        <f t="shared" si="10"/>
        <v>#DIV/0!</v>
      </c>
      <c r="H60" s="788"/>
      <c r="I60" s="789"/>
      <c r="J60" s="1077"/>
      <c r="K60" s="245" t="e">
        <f t="shared" si="11"/>
        <v>#DIV/0!</v>
      </c>
      <c r="L60" s="788"/>
      <c r="M60" s="789"/>
      <c r="N60" s="1077"/>
      <c r="O60" s="245" t="e">
        <f t="shared" si="12"/>
        <v>#DIV/0!</v>
      </c>
      <c r="P60" s="788"/>
      <c r="Q60" s="789"/>
      <c r="R60" s="1077"/>
      <c r="S60" s="245" t="e">
        <f t="shared" si="13"/>
        <v>#DIV/0!</v>
      </c>
      <c r="T60" s="788"/>
      <c r="U60" s="789"/>
      <c r="V60" s="1077"/>
      <c r="W60" s="245" t="e">
        <f t="shared" si="14"/>
        <v>#DIV/0!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3:47" s="119" customFormat="1" ht="18.75" customHeight="1">
      <c r="C61" s="381" t="s">
        <v>349</v>
      </c>
      <c r="D61" s="788"/>
      <c r="E61" s="788"/>
      <c r="F61" s="1076"/>
      <c r="G61" s="245" t="e">
        <f t="shared" si="10"/>
        <v>#DIV/0!</v>
      </c>
      <c r="H61" s="788"/>
      <c r="I61" s="789"/>
      <c r="J61" s="1077"/>
      <c r="K61" s="245" t="e">
        <f t="shared" si="11"/>
        <v>#DIV/0!</v>
      </c>
      <c r="L61" s="788"/>
      <c r="M61" s="789"/>
      <c r="N61" s="1077"/>
      <c r="O61" s="245" t="e">
        <f t="shared" si="12"/>
        <v>#DIV/0!</v>
      </c>
      <c r="P61" s="788"/>
      <c r="Q61" s="789"/>
      <c r="R61" s="1077"/>
      <c r="S61" s="245" t="e">
        <f t="shared" si="13"/>
        <v>#DIV/0!</v>
      </c>
      <c r="T61" s="788"/>
      <c r="U61" s="789"/>
      <c r="V61" s="1077"/>
      <c r="W61" s="245" t="e">
        <f t="shared" si="14"/>
        <v>#DIV/0!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3:47" s="119" customFormat="1" ht="18.75" customHeight="1">
      <c r="C62" s="381" t="s">
        <v>350</v>
      </c>
      <c r="D62" s="788"/>
      <c r="E62" s="788"/>
      <c r="F62" s="1076"/>
      <c r="G62" s="245" t="e">
        <f t="shared" si="10"/>
        <v>#DIV/0!</v>
      </c>
      <c r="H62" s="788"/>
      <c r="I62" s="789"/>
      <c r="J62" s="1077"/>
      <c r="K62" s="245" t="e">
        <f t="shared" si="11"/>
        <v>#DIV/0!</v>
      </c>
      <c r="L62" s="788"/>
      <c r="M62" s="789"/>
      <c r="N62" s="1077"/>
      <c r="O62" s="245" t="e">
        <f t="shared" si="12"/>
        <v>#DIV/0!</v>
      </c>
      <c r="P62" s="788"/>
      <c r="Q62" s="789"/>
      <c r="R62" s="1077"/>
      <c r="S62" s="245" t="e">
        <f t="shared" si="13"/>
        <v>#DIV/0!</v>
      </c>
      <c r="T62" s="788"/>
      <c r="U62" s="789"/>
      <c r="V62" s="1077"/>
      <c r="W62" s="245" t="e">
        <f t="shared" si="14"/>
        <v>#DIV/0!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3:47" s="119" customFormat="1" ht="18.75" customHeight="1">
      <c r="C63" s="381" t="s">
        <v>351</v>
      </c>
      <c r="D63" s="788"/>
      <c r="E63" s="788"/>
      <c r="F63" s="1076"/>
      <c r="G63" s="245" t="e">
        <f t="shared" si="10"/>
        <v>#DIV/0!</v>
      </c>
      <c r="H63" s="788"/>
      <c r="I63" s="789"/>
      <c r="J63" s="1077"/>
      <c r="K63" s="245" t="e">
        <f t="shared" si="11"/>
        <v>#DIV/0!</v>
      </c>
      <c r="L63" s="788"/>
      <c r="M63" s="789"/>
      <c r="N63" s="1077"/>
      <c r="O63" s="245" t="e">
        <f t="shared" si="12"/>
        <v>#DIV/0!</v>
      </c>
      <c r="P63" s="788"/>
      <c r="Q63" s="789"/>
      <c r="R63" s="1077"/>
      <c r="S63" s="245" t="e">
        <f t="shared" si="13"/>
        <v>#DIV/0!</v>
      </c>
      <c r="T63" s="788"/>
      <c r="U63" s="789"/>
      <c r="V63" s="1077"/>
      <c r="W63" s="245" t="e">
        <f t="shared" si="14"/>
        <v>#DIV/0!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3:47" s="119" customFormat="1" ht="18.75" customHeight="1">
      <c r="C64" s="381" t="s">
        <v>352</v>
      </c>
      <c r="D64" s="788"/>
      <c r="E64" s="788"/>
      <c r="F64" s="1076"/>
      <c r="G64" s="245" t="e">
        <f t="shared" si="10"/>
        <v>#DIV/0!</v>
      </c>
      <c r="H64" s="788"/>
      <c r="I64" s="788"/>
      <c r="J64" s="1076"/>
      <c r="K64" s="245" t="e">
        <f t="shared" si="11"/>
        <v>#DIV/0!</v>
      </c>
      <c r="L64" s="788"/>
      <c r="M64" s="788"/>
      <c r="N64" s="1076"/>
      <c r="O64" s="245" t="e">
        <f t="shared" si="12"/>
        <v>#DIV/0!</v>
      </c>
      <c r="P64" s="788"/>
      <c r="Q64" s="788"/>
      <c r="R64" s="1076"/>
      <c r="S64" s="245" t="e">
        <f t="shared" si="13"/>
        <v>#DIV/0!</v>
      </c>
      <c r="T64" s="788"/>
      <c r="U64" s="788"/>
      <c r="V64" s="1076"/>
      <c r="W64" s="245" t="e">
        <f t="shared" si="14"/>
        <v>#DIV/0!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s="119" customFormat="1" ht="18.75" customHeight="1">
      <c r="C65" s="381" t="s">
        <v>353</v>
      </c>
      <c r="D65" s="788"/>
      <c r="E65" s="788"/>
      <c r="F65" s="1076"/>
      <c r="G65" s="245" t="e">
        <f t="shared" si="10"/>
        <v>#DIV/0!</v>
      </c>
      <c r="H65" s="788"/>
      <c r="I65" s="788"/>
      <c r="J65" s="1076"/>
      <c r="K65" s="245" t="e">
        <f t="shared" si="11"/>
        <v>#DIV/0!</v>
      </c>
      <c r="L65" s="788"/>
      <c r="M65" s="788"/>
      <c r="N65" s="1076"/>
      <c r="O65" s="245" t="e">
        <f t="shared" si="12"/>
        <v>#DIV/0!</v>
      </c>
      <c r="P65" s="788"/>
      <c r="Q65" s="788"/>
      <c r="R65" s="1076"/>
      <c r="S65" s="245" t="e">
        <f t="shared" si="13"/>
        <v>#DIV/0!</v>
      </c>
      <c r="T65" s="788"/>
      <c r="U65" s="788"/>
      <c r="V65" s="1076"/>
      <c r="W65" s="245" t="e">
        <f t="shared" si="14"/>
        <v>#DIV/0!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s="119" customFormat="1" ht="18.75" customHeight="1">
      <c r="C66" s="381" t="s">
        <v>354</v>
      </c>
      <c r="D66" s="788"/>
      <c r="E66" s="788"/>
      <c r="F66" s="1076"/>
      <c r="G66" s="245" t="e">
        <f t="shared" si="10"/>
        <v>#DIV/0!</v>
      </c>
      <c r="H66" s="788"/>
      <c r="I66" s="788"/>
      <c r="J66" s="1076"/>
      <c r="K66" s="245" t="e">
        <f t="shared" si="11"/>
        <v>#DIV/0!</v>
      </c>
      <c r="L66" s="788"/>
      <c r="M66" s="788"/>
      <c r="N66" s="1076"/>
      <c r="O66" s="245" t="e">
        <f t="shared" si="12"/>
        <v>#DIV/0!</v>
      </c>
      <c r="P66" s="788"/>
      <c r="Q66" s="788"/>
      <c r="R66" s="1076"/>
      <c r="S66" s="245" t="e">
        <f t="shared" si="13"/>
        <v>#DIV/0!</v>
      </c>
      <c r="T66" s="788"/>
      <c r="U66" s="788"/>
      <c r="V66" s="1076"/>
      <c r="W66" s="245" t="e">
        <f t="shared" si="14"/>
        <v>#DIV/0!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s="119" customFormat="1" ht="18.75" customHeight="1">
      <c r="C67" s="381" t="s">
        <v>355</v>
      </c>
      <c r="D67" s="788"/>
      <c r="E67" s="788"/>
      <c r="F67" s="1076"/>
      <c r="G67" s="245" t="e">
        <f t="shared" si="10"/>
        <v>#DIV/0!</v>
      </c>
      <c r="H67" s="788"/>
      <c r="I67" s="788"/>
      <c r="J67" s="1076"/>
      <c r="K67" s="245" t="e">
        <f t="shared" si="11"/>
        <v>#DIV/0!</v>
      </c>
      <c r="L67" s="788"/>
      <c r="M67" s="788"/>
      <c r="N67" s="1076"/>
      <c r="O67" s="245" t="e">
        <f t="shared" si="12"/>
        <v>#DIV/0!</v>
      </c>
      <c r="P67" s="788"/>
      <c r="Q67" s="788"/>
      <c r="R67" s="1076"/>
      <c r="S67" s="245" t="e">
        <f t="shared" si="13"/>
        <v>#DIV/0!</v>
      </c>
      <c r="T67" s="788"/>
      <c r="U67" s="788"/>
      <c r="V67" s="1076"/>
      <c r="W67" s="245" t="e">
        <f t="shared" si="14"/>
        <v>#DIV/0!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s="119" customFormat="1" ht="18.75" customHeight="1">
      <c r="C68" s="381" t="s">
        <v>356</v>
      </c>
      <c r="D68" s="788"/>
      <c r="E68" s="788"/>
      <c r="F68" s="1076"/>
      <c r="G68" s="245" t="e">
        <f t="shared" si="10"/>
        <v>#DIV/0!</v>
      </c>
      <c r="H68" s="788"/>
      <c r="I68" s="788"/>
      <c r="J68" s="1076"/>
      <c r="K68" s="245" t="e">
        <f t="shared" si="11"/>
        <v>#DIV/0!</v>
      </c>
      <c r="L68" s="788"/>
      <c r="M68" s="788"/>
      <c r="N68" s="1076"/>
      <c r="O68" s="245" t="e">
        <f t="shared" si="12"/>
        <v>#DIV/0!</v>
      </c>
      <c r="P68" s="788"/>
      <c r="Q68" s="788"/>
      <c r="R68" s="1076"/>
      <c r="S68" s="245" t="e">
        <f t="shared" si="13"/>
        <v>#DIV/0!</v>
      </c>
      <c r="T68" s="788"/>
      <c r="U68" s="788"/>
      <c r="V68" s="1076"/>
      <c r="W68" s="245" t="e">
        <f t="shared" si="14"/>
        <v>#DIV/0!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s="119" customFormat="1" ht="18.75" customHeight="1">
      <c r="C69" s="381" t="s">
        <v>357</v>
      </c>
      <c r="D69" s="788"/>
      <c r="E69" s="788"/>
      <c r="F69" s="1076"/>
      <c r="G69" s="245" t="e">
        <f t="shared" si="10"/>
        <v>#DIV/0!</v>
      </c>
      <c r="H69" s="788"/>
      <c r="I69" s="788"/>
      <c r="J69" s="1076"/>
      <c r="K69" s="245" t="e">
        <f t="shared" si="11"/>
        <v>#DIV/0!</v>
      </c>
      <c r="L69" s="788"/>
      <c r="M69" s="788"/>
      <c r="N69" s="1076"/>
      <c r="O69" s="245" t="e">
        <f t="shared" si="12"/>
        <v>#DIV/0!</v>
      </c>
      <c r="P69" s="788"/>
      <c r="Q69" s="788"/>
      <c r="R69" s="1076"/>
      <c r="S69" s="245" t="e">
        <f t="shared" si="13"/>
        <v>#DIV/0!</v>
      </c>
      <c r="T69" s="788"/>
      <c r="U69" s="788"/>
      <c r="V69" s="1076"/>
      <c r="W69" s="245" t="e">
        <f t="shared" si="14"/>
        <v>#DIV/0!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s="119" customFormat="1" ht="18.75" customHeight="1" thickBot="1">
      <c r="C70" s="383" t="s">
        <v>192</v>
      </c>
      <c r="D70" s="789"/>
      <c r="E70" s="789"/>
      <c r="F70" s="1077"/>
      <c r="G70" s="245" t="e">
        <f t="shared" si="10"/>
        <v>#DIV/0!</v>
      </c>
      <c r="H70" s="789"/>
      <c r="I70" s="789"/>
      <c r="J70" s="1077"/>
      <c r="K70" s="245" t="e">
        <f t="shared" si="11"/>
        <v>#DIV/0!</v>
      </c>
      <c r="L70" s="789"/>
      <c r="M70" s="789"/>
      <c r="N70" s="1077"/>
      <c r="O70" s="245" t="e">
        <f t="shared" si="12"/>
        <v>#DIV/0!</v>
      </c>
      <c r="P70" s="789"/>
      <c r="Q70" s="789"/>
      <c r="R70" s="1077"/>
      <c r="S70" s="245" t="e">
        <f t="shared" si="13"/>
        <v>#DIV/0!</v>
      </c>
      <c r="T70" s="789"/>
      <c r="U70" s="789"/>
      <c r="V70" s="1077"/>
      <c r="W70" s="245" t="e">
        <f t="shared" si="14"/>
        <v>#DIV/0!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s="119" customFormat="1" ht="18.75" customHeight="1" thickBot="1">
      <c r="A71" s="74"/>
      <c r="C71" s="390" t="s">
        <v>383</v>
      </c>
      <c r="D71" s="391"/>
      <c r="E71" s="391"/>
      <c r="F71" s="391"/>
      <c r="G71" s="392"/>
      <c r="H71" s="391"/>
      <c r="I71" s="391"/>
      <c r="J71" s="391"/>
      <c r="K71" s="392"/>
      <c r="L71" s="391"/>
      <c r="M71" s="391"/>
      <c r="N71" s="391"/>
      <c r="O71" s="392"/>
      <c r="P71" s="391"/>
      <c r="Q71" s="391"/>
      <c r="R71" s="391"/>
      <c r="S71" s="392"/>
      <c r="T71" s="391"/>
      <c r="U71" s="391"/>
      <c r="V71" s="391"/>
      <c r="W71" s="392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s="119" customFormat="1" ht="18.75" customHeight="1">
      <c r="C72" s="393" t="s">
        <v>384</v>
      </c>
      <c r="D72" s="555" t="s">
        <v>385</v>
      </c>
      <c r="E72" s="1091"/>
      <c r="F72" s="1082"/>
      <c r="G72" s="394" t="s">
        <v>385</v>
      </c>
      <c r="H72" s="555" t="s">
        <v>385</v>
      </c>
      <c r="I72" s="788"/>
      <c r="J72" s="1076"/>
      <c r="K72" s="394" t="s">
        <v>385</v>
      </c>
      <c r="L72" s="555" t="s">
        <v>385</v>
      </c>
      <c r="M72" s="788"/>
      <c r="N72" s="1076"/>
      <c r="O72" s="394" t="s">
        <v>385</v>
      </c>
      <c r="P72" s="555" t="s">
        <v>385</v>
      </c>
      <c r="Q72" s="788"/>
      <c r="R72" s="1076"/>
      <c r="S72" s="394" t="s">
        <v>385</v>
      </c>
      <c r="T72" s="555" t="s">
        <v>385</v>
      </c>
      <c r="U72" s="788"/>
      <c r="V72" s="1076"/>
      <c r="W72" s="394" t="s">
        <v>385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s="119" customFormat="1" ht="18.75" customHeight="1">
      <c r="C73" s="543" t="s">
        <v>386</v>
      </c>
      <c r="D73" s="557" t="s">
        <v>385</v>
      </c>
      <c r="E73" s="1092"/>
      <c r="F73" s="1083"/>
      <c r="G73" s="245" t="s">
        <v>385</v>
      </c>
      <c r="H73" s="557" t="s">
        <v>385</v>
      </c>
      <c r="I73" s="788"/>
      <c r="J73" s="1076"/>
      <c r="K73" s="245" t="s">
        <v>385</v>
      </c>
      <c r="L73" s="557" t="s">
        <v>385</v>
      </c>
      <c r="M73" s="788"/>
      <c r="N73" s="1076"/>
      <c r="O73" s="245" t="s">
        <v>385</v>
      </c>
      <c r="P73" s="557" t="s">
        <v>385</v>
      </c>
      <c r="Q73" s="788"/>
      <c r="R73" s="1076"/>
      <c r="S73" s="245" t="s">
        <v>385</v>
      </c>
      <c r="T73" s="557" t="s">
        <v>385</v>
      </c>
      <c r="U73" s="788"/>
      <c r="V73" s="1076"/>
      <c r="W73" s="245" t="s">
        <v>385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s="119" customFormat="1" ht="18.75" customHeight="1">
      <c r="C74" s="543" t="s">
        <v>603</v>
      </c>
      <c r="D74" s="557" t="s">
        <v>385</v>
      </c>
      <c r="E74" s="1093"/>
      <c r="F74" s="1084"/>
      <c r="G74" s="395" t="s">
        <v>385</v>
      </c>
      <c r="H74" s="557" t="s">
        <v>385</v>
      </c>
      <c r="I74" s="788"/>
      <c r="J74" s="1076"/>
      <c r="K74" s="395" t="s">
        <v>385</v>
      </c>
      <c r="L74" s="557" t="s">
        <v>385</v>
      </c>
      <c r="M74" s="788"/>
      <c r="N74" s="1076"/>
      <c r="O74" s="395" t="s">
        <v>385</v>
      </c>
      <c r="P74" s="557" t="s">
        <v>385</v>
      </c>
      <c r="Q74" s="788"/>
      <c r="R74" s="1076"/>
      <c r="S74" s="395" t="s">
        <v>385</v>
      </c>
      <c r="T74" s="557" t="s">
        <v>385</v>
      </c>
      <c r="U74" s="788"/>
      <c r="V74" s="1076"/>
      <c r="W74" s="395" t="s">
        <v>385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s="119" customFormat="1" ht="18.75" customHeight="1" thickBot="1">
      <c r="C75" s="383" t="s">
        <v>387</v>
      </c>
      <c r="D75" s="557" t="s">
        <v>385</v>
      </c>
      <c r="E75" s="1094"/>
      <c r="F75" s="1085"/>
      <c r="G75" s="396" t="s">
        <v>385</v>
      </c>
      <c r="H75" s="557" t="s">
        <v>385</v>
      </c>
      <c r="I75" s="788"/>
      <c r="J75" s="1076"/>
      <c r="K75" s="396" t="s">
        <v>385</v>
      </c>
      <c r="L75" s="557" t="s">
        <v>385</v>
      </c>
      <c r="M75" s="788"/>
      <c r="N75" s="1076"/>
      <c r="O75" s="396" t="s">
        <v>385</v>
      </c>
      <c r="P75" s="557" t="s">
        <v>385</v>
      </c>
      <c r="Q75" s="788"/>
      <c r="R75" s="1076"/>
      <c r="S75" s="396" t="s">
        <v>385</v>
      </c>
      <c r="T75" s="557" t="s">
        <v>385</v>
      </c>
      <c r="U75" s="788"/>
      <c r="V75" s="1076"/>
      <c r="W75" s="396" t="s">
        <v>385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s="119" customFormat="1" ht="18.75" customHeight="1" thickBot="1">
      <c r="C76" s="387" t="s">
        <v>136</v>
      </c>
      <c r="D76" s="388">
        <f>SUM(D78:D99)</f>
        <v>0</v>
      </c>
      <c r="E76" s="388">
        <f>SUM(E78:E99)</f>
        <v>0</v>
      </c>
      <c r="F76" s="388">
        <f>SUM(F78:F99)</f>
        <v>0</v>
      </c>
      <c r="G76" s="389" t="e">
        <f>(D76/E76)*1000</f>
        <v>#DIV/0!</v>
      </c>
      <c r="H76" s="388">
        <f>SUM(H78:H99)</f>
        <v>0</v>
      </c>
      <c r="I76" s="388">
        <f>SUM(I78:I99)</f>
        <v>0</v>
      </c>
      <c r="J76" s="388">
        <f>SUM(J78:J99)</f>
        <v>0</v>
      </c>
      <c r="K76" s="389" t="e">
        <f>(H76/I76)*1000</f>
        <v>#DIV/0!</v>
      </c>
      <c r="L76" s="388">
        <f>SUM(L78:L99)</f>
        <v>0</v>
      </c>
      <c r="M76" s="388">
        <f>SUM(M78:M99)</f>
        <v>0</v>
      </c>
      <c r="N76" s="388">
        <f>SUM(N78:N99)</f>
        <v>0</v>
      </c>
      <c r="O76" s="389" t="e">
        <f>(L76/M76)*1000</f>
        <v>#DIV/0!</v>
      </c>
      <c r="P76" s="388">
        <f>SUM(P78:P99)</f>
        <v>0</v>
      </c>
      <c r="Q76" s="388">
        <f>SUM(Q78:Q99)</f>
        <v>0</v>
      </c>
      <c r="R76" s="388">
        <f>SUM(R78:R99)</f>
        <v>0</v>
      </c>
      <c r="S76" s="389" t="e">
        <f>(P76/Q76)*1000</f>
        <v>#DIV/0!</v>
      </c>
      <c r="T76" s="388">
        <f>SUM(T78:T99)</f>
        <v>0</v>
      </c>
      <c r="U76" s="388">
        <f>SUM(U78:U99)</f>
        <v>0</v>
      </c>
      <c r="V76" s="388">
        <f>SUM(V78:V99)</f>
        <v>0</v>
      </c>
      <c r="W76" s="389" t="e">
        <f>(T76/U76)*1000</f>
        <v>#DIV/0!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s="119" customFormat="1" ht="18.75" customHeight="1" thickBot="1">
      <c r="A77" s="74"/>
      <c r="C77" s="384" t="s">
        <v>194</v>
      </c>
      <c r="D77" s="385"/>
      <c r="E77" s="385"/>
      <c r="F77" s="385"/>
      <c r="G77" s="386"/>
      <c r="H77" s="385"/>
      <c r="I77" s="385"/>
      <c r="J77" s="385"/>
      <c r="K77" s="386"/>
      <c r="L77" s="385"/>
      <c r="M77" s="385"/>
      <c r="N77" s="385"/>
      <c r="O77" s="386"/>
      <c r="P77" s="385"/>
      <c r="Q77" s="385"/>
      <c r="R77" s="385"/>
      <c r="S77" s="386"/>
      <c r="T77" s="385"/>
      <c r="U77" s="385"/>
      <c r="V77" s="385"/>
      <c r="W77" s="386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s="119" customFormat="1" ht="18.75" customHeight="1">
      <c r="C78" s="381" t="s">
        <v>195</v>
      </c>
      <c r="D78" s="788"/>
      <c r="E78" s="788"/>
      <c r="F78" s="1076"/>
      <c r="G78" s="245" t="e">
        <f t="shared" ref="G78:G99" si="15">(D78/E78)*1000</f>
        <v>#DIV/0!</v>
      </c>
      <c r="H78" s="788"/>
      <c r="I78" s="788"/>
      <c r="J78" s="1076"/>
      <c r="K78" s="245" t="e">
        <f t="shared" ref="K78:K99" si="16">(H78/I78)*1000</f>
        <v>#DIV/0!</v>
      </c>
      <c r="L78" s="788"/>
      <c r="M78" s="788"/>
      <c r="N78" s="1076"/>
      <c r="O78" s="245" t="e">
        <f t="shared" ref="O78:O99" si="17">(L78/M78)*1000</f>
        <v>#DIV/0!</v>
      </c>
      <c r="P78" s="788"/>
      <c r="Q78" s="788"/>
      <c r="R78" s="1076"/>
      <c r="S78" s="245" t="e">
        <f t="shared" ref="S78:S99" si="18">(P78/Q78)*1000</f>
        <v>#DIV/0!</v>
      </c>
      <c r="T78" s="788"/>
      <c r="U78" s="788"/>
      <c r="V78" s="1076"/>
      <c r="W78" s="245" t="e">
        <f t="shared" ref="W78:W99" si="19">(T78/U78)*1000</f>
        <v>#DIV/0!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s="119" customFormat="1" ht="18.75" customHeight="1">
      <c r="C79" s="381" t="s">
        <v>196</v>
      </c>
      <c r="D79" s="788"/>
      <c r="E79" s="788"/>
      <c r="F79" s="1076"/>
      <c r="G79" s="245" t="e">
        <f t="shared" si="15"/>
        <v>#DIV/0!</v>
      </c>
      <c r="H79" s="788"/>
      <c r="I79" s="788"/>
      <c r="J79" s="1076"/>
      <c r="K79" s="245" t="e">
        <f t="shared" si="16"/>
        <v>#DIV/0!</v>
      </c>
      <c r="L79" s="788"/>
      <c r="M79" s="788"/>
      <c r="N79" s="1076"/>
      <c r="O79" s="245" t="e">
        <f t="shared" si="17"/>
        <v>#DIV/0!</v>
      </c>
      <c r="P79" s="788"/>
      <c r="Q79" s="788"/>
      <c r="R79" s="1076"/>
      <c r="S79" s="245" t="e">
        <f t="shared" si="18"/>
        <v>#DIV/0!</v>
      </c>
      <c r="T79" s="788"/>
      <c r="U79" s="788"/>
      <c r="V79" s="1076"/>
      <c r="W79" s="245" t="e">
        <f t="shared" si="19"/>
        <v>#DIV/0!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s="119" customFormat="1" ht="18.75" customHeight="1">
      <c r="C80" s="381" t="s">
        <v>197</v>
      </c>
      <c r="D80" s="788"/>
      <c r="E80" s="788"/>
      <c r="F80" s="1076"/>
      <c r="G80" s="245" t="e">
        <f t="shared" si="15"/>
        <v>#DIV/0!</v>
      </c>
      <c r="H80" s="788"/>
      <c r="I80" s="788"/>
      <c r="J80" s="1076"/>
      <c r="K80" s="245" t="e">
        <f t="shared" si="16"/>
        <v>#DIV/0!</v>
      </c>
      <c r="L80" s="788"/>
      <c r="M80" s="788"/>
      <c r="N80" s="1076"/>
      <c r="O80" s="245" t="e">
        <f t="shared" si="17"/>
        <v>#DIV/0!</v>
      </c>
      <c r="P80" s="788"/>
      <c r="Q80" s="788"/>
      <c r="R80" s="1076"/>
      <c r="S80" s="245" t="e">
        <f t="shared" si="18"/>
        <v>#DIV/0!</v>
      </c>
      <c r="T80" s="788"/>
      <c r="U80" s="788"/>
      <c r="V80" s="1076"/>
      <c r="W80" s="245" t="e">
        <f t="shared" si="19"/>
        <v>#DIV/0!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3:47" s="119" customFormat="1" ht="18.75" customHeight="1">
      <c r="C81" s="381" t="s">
        <v>198</v>
      </c>
      <c r="D81" s="788"/>
      <c r="E81" s="788"/>
      <c r="F81" s="1076"/>
      <c r="G81" s="245" t="e">
        <f t="shared" si="15"/>
        <v>#DIV/0!</v>
      </c>
      <c r="H81" s="788"/>
      <c r="I81" s="788"/>
      <c r="J81" s="1076"/>
      <c r="K81" s="245" t="e">
        <f t="shared" si="16"/>
        <v>#DIV/0!</v>
      </c>
      <c r="L81" s="788"/>
      <c r="M81" s="788"/>
      <c r="N81" s="1076"/>
      <c r="O81" s="245" t="e">
        <f t="shared" si="17"/>
        <v>#DIV/0!</v>
      </c>
      <c r="P81" s="788"/>
      <c r="Q81" s="788"/>
      <c r="R81" s="1076"/>
      <c r="S81" s="245" t="e">
        <f t="shared" si="18"/>
        <v>#DIV/0!</v>
      </c>
      <c r="T81" s="788"/>
      <c r="U81" s="788"/>
      <c r="V81" s="1076"/>
      <c r="W81" s="245" t="e">
        <f t="shared" si="19"/>
        <v>#DIV/0!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3:47" s="119" customFormat="1" ht="18.75" customHeight="1">
      <c r="C82" s="381" t="s">
        <v>199</v>
      </c>
      <c r="D82" s="788"/>
      <c r="E82" s="788"/>
      <c r="F82" s="1076"/>
      <c r="G82" s="245" t="e">
        <f t="shared" si="15"/>
        <v>#DIV/0!</v>
      </c>
      <c r="H82" s="788"/>
      <c r="I82" s="788"/>
      <c r="J82" s="1076"/>
      <c r="K82" s="245" t="e">
        <f t="shared" si="16"/>
        <v>#DIV/0!</v>
      </c>
      <c r="L82" s="788"/>
      <c r="M82" s="788"/>
      <c r="N82" s="1076"/>
      <c r="O82" s="245" t="e">
        <f t="shared" si="17"/>
        <v>#DIV/0!</v>
      </c>
      <c r="P82" s="788"/>
      <c r="Q82" s="788"/>
      <c r="R82" s="1076"/>
      <c r="S82" s="245" t="e">
        <f t="shared" si="18"/>
        <v>#DIV/0!</v>
      </c>
      <c r="T82" s="788"/>
      <c r="U82" s="788"/>
      <c r="V82" s="1076"/>
      <c r="W82" s="245" t="e">
        <f t="shared" si="19"/>
        <v>#DIV/0!</v>
      </c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3:47" s="119" customFormat="1" ht="18.75" customHeight="1">
      <c r="C83" s="381" t="s">
        <v>200</v>
      </c>
      <c r="D83" s="788"/>
      <c r="E83" s="788"/>
      <c r="F83" s="1076"/>
      <c r="G83" s="245" t="e">
        <f t="shared" si="15"/>
        <v>#DIV/0!</v>
      </c>
      <c r="H83" s="788"/>
      <c r="I83" s="788"/>
      <c r="J83" s="1076"/>
      <c r="K83" s="245" t="e">
        <f t="shared" si="16"/>
        <v>#DIV/0!</v>
      </c>
      <c r="L83" s="788"/>
      <c r="M83" s="788"/>
      <c r="N83" s="1076"/>
      <c r="O83" s="245" t="e">
        <f t="shared" si="17"/>
        <v>#DIV/0!</v>
      </c>
      <c r="P83" s="788"/>
      <c r="Q83" s="788"/>
      <c r="R83" s="1076"/>
      <c r="S83" s="245" t="e">
        <f t="shared" si="18"/>
        <v>#DIV/0!</v>
      </c>
      <c r="T83" s="788"/>
      <c r="U83" s="788"/>
      <c r="V83" s="1076"/>
      <c r="W83" s="245" t="e">
        <f t="shared" si="19"/>
        <v>#DIV/0!</v>
      </c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3:47" s="119" customFormat="1" ht="18.75" customHeight="1">
      <c r="C84" s="381" t="s">
        <v>201</v>
      </c>
      <c r="D84" s="788"/>
      <c r="E84" s="788"/>
      <c r="F84" s="1076"/>
      <c r="G84" s="245" t="e">
        <f t="shared" si="15"/>
        <v>#DIV/0!</v>
      </c>
      <c r="H84" s="788"/>
      <c r="I84" s="788"/>
      <c r="J84" s="1076"/>
      <c r="K84" s="245" t="e">
        <f t="shared" si="16"/>
        <v>#DIV/0!</v>
      </c>
      <c r="L84" s="788"/>
      <c r="M84" s="788"/>
      <c r="N84" s="1076"/>
      <c r="O84" s="245" t="e">
        <f t="shared" si="17"/>
        <v>#DIV/0!</v>
      </c>
      <c r="P84" s="788"/>
      <c r="Q84" s="788"/>
      <c r="R84" s="1076"/>
      <c r="S84" s="245" t="e">
        <f t="shared" si="18"/>
        <v>#DIV/0!</v>
      </c>
      <c r="T84" s="788"/>
      <c r="U84" s="788"/>
      <c r="V84" s="1076"/>
      <c r="W84" s="245" t="e">
        <f t="shared" si="19"/>
        <v>#DIV/0!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3:47" s="119" customFormat="1" ht="18.75" customHeight="1">
      <c r="C85" s="381" t="s">
        <v>202</v>
      </c>
      <c r="D85" s="788"/>
      <c r="E85" s="788"/>
      <c r="F85" s="1076"/>
      <c r="G85" s="245" t="e">
        <f t="shared" si="15"/>
        <v>#DIV/0!</v>
      </c>
      <c r="H85" s="788"/>
      <c r="I85" s="788"/>
      <c r="J85" s="1076"/>
      <c r="K85" s="245" t="e">
        <f t="shared" si="16"/>
        <v>#DIV/0!</v>
      </c>
      <c r="L85" s="788"/>
      <c r="M85" s="788"/>
      <c r="N85" s="1076"/>
      <c r="O85" s="245" t="e">
        <f t="shared" si="17"/>
        <v>#DIV/0!</v>
      </c>
      <c r="P85" s="788"/>
      <c r="Q85" s="788"/>
      <c r="R85" s="1076"/>
      <c r="S85" s="245" t="e">
        <f t="shared" si="18"/>
        <v>#DIV/0!</v>
      </c>
      <c r="T85" s="788"/>
      <c r="U85" s="788"/>
      <c r="V85" s="1076"/>
      <c r="W85" s="245" t="e">
        <f t="shared" si="19"/>
        <v>#DIV/0!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3:47" s="119" customFormat="1" ht="18.75" customHeight="1">
      <c r="C86" s="381" t="s">
        <v>203</v>
      </c>
      <c r="D86" s="788"/>
      <c r="E86" s="788"/>
      <c r="F86" s="1076"/>
      <c r="G86" s="245" t="e">
        <f t="shared" si="15"/>
        <v>#DIV/0!</v>
      </c>
      <c r="H86" s="788"/>
      <c r="I86" s="788"/>
      <c r="J86" s="1076"/>
      <c r="K86" s="245" t="e">
        <f t="shared" si="16"/>
        <v>#DIV/0!</v>
      </c>
      <c r="L86" s="788"/>
      <c r="M86" s="788"/>
      <c r="N86" s="1076"/>
      <c r="O86" s="245" t="e">
        <f t="shared" si="17"/>
        <v>#DIV/0!</v>
      </c>
      <c r="P86" s="788"/>
      <c r="Q86" s="788"/>
      <c r="R86" s="1076"/>
      <c r="S86" s="245" t="e">
        <f t="shared" si="18"/>
        <v>#DIV/0!</v>
      </c>
      <c r="T86" s="788"/>
      <c r="U86" s="788"/>
      <c r="V86" s="1076"/>
      <c r="W86" s="245" t="e">
        <f t="shared" si="19"/>
        <v>#DIV/0!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3:47" s="119" customFormat="1" ht="18.75" customHeight="1">
      <c r="C87" s="381" t="s">
        <v>204</v>
      </c>
      <c r="D87" s="788"/>
      <c r="E87" s="788"/>
      <c r="F87" s="1076"/>
      <c r="G87" s="245" t="e">
        <f t="shared" si="15"/>
        <v>#DIV/0!</v>
      </c>
      <c r="H87" s="788"/>
      <c r="I87" s="788"/>
      <c r="J87" s="1076"/>
      <c r="K87" s="245" t="e">
        <f t="shared" si="16"/>
        <v>#DIV/0!</v>
      </c>
      <c r="L87" s="788"/>
      <c r="M87" s="788"/>
      <c r="N87" s="1076"/>
      <c r="O87" s="245" t="e">
        <f t="shared" si="17"/>
        <v>#DIV/0!</v>
      </c>
      <c r="P87" s="788"/>
      <c r="Q87" s="788"/>
      <c r="R87" s="1076"/>
      <c r="S87" s="245" t="e">
        <f t="shared" si="18"/>
        <v>#DIV/0!</v>
      </c>
      <c r="T87" s="788"/>
      <c r="U87" s="788"/>
      <c r="V87" s="1076"/>
      <c r="W87" s="245" t="e">
        <f t="shared" si="19"/>
        <v>#DIV/0!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3:47" s="119" customFormat="1" ht="18.75" customHeight="1">
      <c r="C88" s="381" t="s">
        <v>205</v>
      </c>
      <c r="D88" s="788"/>
      <c r="E88" s="788"/>
      <c r="F88" s="1076"/>
      <c r="G88" s="245" t="e">
        <f t="shared" si="15"/>
        <v>#DIV/0!</v>
      </c>
      <c r="H88" s="788"/>
      <c r="I88" s="788"/>
      <c r="J88" s="1076"/>
      <c r="K88" s="245" t="e">
        <f t="shared" si="16"/>
        <v>#DIV/0!</v>
      </c>
      <c r="L88" s="788"/>
      <c r="M88" s="788"/>
      <c r="N88" s="1076"/>
      <c r="O88" s="245" t="e">
        <f t="shared" si="17"/>
        <v>#DIV/0!</v>
      </c>
      <c r="P88" s="788"/>
      <c r="Q88" s="788"/>
      <c r="R88" s="1076"/>
      <c r="S88" s="245" t="e">
        <f t="shared" si="18"/>
        <v>#DIV/0!</v>
      </c>
      <c r="T88" s="788"/>
      <c r="U88" s="788"/>
      <c r="V88" s="1076"/>
      <c r="W88" s="245" t="e">
        <f t="shared" si="19"/>
        <v>#DIV/0!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3:47" s="119" customFormat="1" ht="18.75" customHeight="1">
      <c r="C89" s="381" t="s">
        <v>206</v>
      </c>
      <c r="D89" s="788"/>
      <c r="E89" s="788"/>
      <c r="F89" s="1076"/>
      <c r="G89" s="245" t="e">
        <f t="shared" si="15"/>
        <v>#DIV/0!</v>
      </c>
      <c r="H89" s="788"/>
      <c r="I89" s="788"/>
      <c r="J89" s="1076"/>
      <c r="K89" s="245" t="e">
        <f t="shared" si="16"/>
        <v>#DIV/0!</v>
      </c>
      <c r="L89" s="788"/>
      <c r="M89" s="788"/>
      <c r="N89" s="1076"/>
      <c r="O89" s="245" t="e">
        <f t="shared" si="17"/>
        <v>#DIV/0!</v>
      </c>
      <c r="P89" s="788"/>
      <c r="Q89" s="788"/>
      <c r="R89" s="1076"/>
      <c r="S89" s="245" t="e">
        <f t="shared" si="18"/>
        <v>#DIV/0!</v>
      </c>
      <c r="T89" s="788"/>
      <c r="U89" s="788"/>
      <c r="V89" s="1076"/>
      <c r="W89" s="245" t="e">
        <f t="shared" si="19"/>
        <v>#DIV/0!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3:47" s="119" customFormat="1" ht="18.75" customHeight="1">
      <c r="C90" s="381" t="s">
        <v>207</v>
      </c>
      <c r="D90" s="788"/>
      <c r="E90" s="788"/>
      <c r="F90" s="1076"/>
      <c r="G90" s="245" t="e">
        <f t="shared" si="15"/>
        <v>#DIV/0!</v>
      </c>
      <c r="H90" s="788"/>
      <c r="I90" s="788"/>
      <c r="J90" s="1076"/>
      <c r="K90" s="245" t="e">
        <f t="shared" si="16"/>
        <v>#DIV/0!</v>
      </c>
      <c r="L90" s="788"/>
      <c r="M90" s="788"/>
      <c r="N90" s="1076"/>
      <c r="O90" s="245" t="e">
        <f t="shared" si="17"/>
        <v>#DIV/0!</v>
      </c>
      <c r="P90" s="788"/>
      <c r="Q90" s="788"/>
      <c r="R90" s="1076"/>
      <c r="S90" s="245" t="e">
        <f t="shared" si="18"/>
        <v>#DIV/0!</v>
      </c>
      <c r="T90" s="788"/>
      <c r="U90" s="788"/>
      <c r="V90" s="1076"/>
      <c r="W90" s="245" t="e">
        <f t="shared" si="19"/>
        <v>#DIV/0!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3:47" s="119" customFormat="1" ht="18.75" customHeight="1">
      <c r="C91" s="381" t="s">
        <v>208</v>
      </c>
      <c r="D91" s="788"/>
      <c r="E91" s="788"/>
      <c r="F91" s="1076"/>
      <c r="G91" s="245" t="e">
        <f t="shared" si="15"/>
        <v>#DIV/0!</v>
      </c>
      <c r="H91" s="788"/>
      <c r="I91" s="788"/>
      <c r="J91" s="1076"/>
      <c r="K91" s="245" t="e">
        <f t="shared" si="16"/>
        <v>#DIV/0!</v>
      </c>
      <c r="L91" s="788"/>
      <c r="M91" s="788"/>
      <c r="N91" s="1076"/>
      <c r="O91" s="245" t="e">
        <f t="shared" si="17"/>
        <v>#DIV/0!</v>
      </c>
      <c r="P91" s="788"/>
      <c r="Q91" s="788"/>
      <c r="R91" s="1076"/>
      <c r="S91" s="245" t="e">
        <f t="shared" si="18"/>
        <v>#DIV/0!</v>
      </c>
      <c r="T91" s="788"/>
      <c r="U91" s="788"/>
      <c r="V91" s="1076"/>
      <c r="W91" s="245" t="e">
        <f t="shared" si="19"/>
        <v>#DIV/0!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3:47" s="119" customFormat="1" ht="18.75" customHeight="1">
      <c r="C92" s="381" t="s">
        <v>209</v>
      </c>
      <c r="D92" s="788"/>
      <c r="E92" s="788"/>
      <c r="F92" s="1076"/>
      <c r="G92" s="245" t="e">
        <f t="shared" si="15"/>
        <v>#DIV/0!</v>
      </c>
      <c r="H92" s="788"/>
      <c r="I92" s="788"/>
      <c r="J92" s="1076"/>
      <c r="K92" s="245" t="e">
        <f t="shared" si="16"/>
        <v>#DIV/0!</v>
      </c>
      <c r="L92" s="788"/>
      <c r="M92" s="788"/>
      <c r="N92" s="1076"/>
      <c r="O92" s="245" t="e">
        <f t="shared" si="17"/>
        <v>#DIV/0!</v>
      </c>
      <c r="P92" s="788"/>
      <c r="Q92" s="788"/>
      <c r="R92" s="1076"/>
      <c r="S92" s="245" t="e">
        <f t="shared" si="18"/>
        <v>#DIV/0!</v>
      </c>
      <c r="T92" s="788"/>
      <c r="U92" s="788"/>
      <c r="V92" s="1076"/>
      <c r="W92" s="245" t="e">
        <f t="shared" si="19"/>
        <v>#DIV/0!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3:47" s="119" customFormat="1" ht="18.75" customHeight="1">
      <c r="C93" s="381" t="s">
        <v>210</v>
      </c>
      <c r="D93" s="788"/>
      <c r="E93" s="788"/>
      <c r="F93" s="1076"/>
      <c r="G93" s="245" t="e">
        <f t="shared" si="15"/>
        <v>#DIV/0!</v>
      </c>
      <c r="H93" s="788"/>
      <c r="I93" s="788"/>
      <c r="J93" s="1076"/>
      <c r="K93" s="245" t="e">
        <f t="shared" si="16"/>
        <v>#DIV/0!</v>
      </c>
      <c r="L93" s="788"/>
      <c r="M93" s="788"/>
      <c r="N93" s="1076"/>
      <c r="O93" s="245" t="e">
        <f t="shared" si="17"/>
        <v>#DIV/0!</v>
      </c>
      <c r="P93" s="788"/>
      <c r="Q93" s="788"/>
      <c r="R93" s="1076"/>
      <c r="S93" s="245" t="e">
        <f t="shared" si="18"/>
        <v>#DIV/0!</v>
      </c>
      <c r="T93" s="788"/>
      <c r="U93" s="788"/>
      <c r="V93" s="1076"/>
      <c r="W93" s="245" t="e">
        <f t="shared" si="19"/>
        <v>#DIV/0!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3:47" s="119" customFormat="1" ht="18.75" customHeight="1">
      <c r="C94" s="381" t="s">
        <v>211</v>
      </c>
      <c r="D94" s="788"/>
      <c r="E94" s="788"/>
      <c r="F94" s="1076"/>
      <c r="G94" s="245" t="e">
        <f t="shared" si="15"/>
        <v>#DIV/0!</v>
      </c>
      <c r="H94" s="788"/>
      <c r="I94" s="788"/>
      <c r="J94" s="1076"/>
      <c r="K94" s="245" t="e">
        <f t="shared" si="16"/>
        <v>#DIV/0!</v>
      </c>
      <c r="L94" s="788"/>
      <c r="M94" s="788"/>
      <c r="N94" s="1076"/>
      <c r="O94" s="245" t="e">
        <f t="shared" si="17"/>
        <v>#DIV/0!</v>
      </c>
      <c r="P94" s="788"/>
      <c r="Q94" s="788"/>
      <c r="R94" s="1076"/>
      <c r="S94" s="245" t="e">
        <f t="shared" si="18"/>
        <v>#DIV/0!</v>
      </c>
      <c r="T94" s="788"/>
      <c r="U94" s="788"/>
      <c r="V94" s="1076"/>
      <c r="W94" s="245" t="e">
        <f t="shared" si="19"/>
        <v>#DIV/0!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3:47" s="119" customFormat="1" ht="18.75" customHeight="1">
      <c r="C95" s="381" t="s">
        <v>212</v>
      </c>
      <c r="D95" s="788"/>
      <c r="E95" s="788"/>
      <c r="F95" s="1076"/>
      <c r="G95" s="245" t="e">
        <f t="shared" si="15"/>
        <v>#DIV/0!</v>
      </c>
      <c r="H95" s="788"/>
      <c r="I95" s="788"/>
      <c r="J95" s="1076"/>
      <c r="K95" s="245" t="e">
        <f t="shared" si="16"/>
        <v>#DIV/0!</v>
      </c>
      <c r="L95" s="788"/>
      <c r="M95" s="788"/>
      <c r="N95" s="1076"/>
      <c r="O95" s="245" t="e">
        <f t="shared" si="17"/>
        <v>#DIV/0!</v>
      </c>
      <c r="P95" s="788"/>
      <c r="Q95" s="788"/>
      <c r="R95" s="1076"/>
      <c r="S95" s="245" t="e">
        <f t="shared" si="18"/>
        <v>#DIV/0!</v>
      </c>
      <c r="T95" s="788"/>
      <c r="U95" s="788"/>
      <c r="V95" s="1076"/>
      <c r="W95" s="245" t="e">
        <f t="shared" si="19"/>
        <v>#DIV/0!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3:47" s="119" customFormat="1" ht="18.75" customHeight="1">
      <c r="C96" s="381" t="s">
        <v>213</v>
      </c>
      <c r="D96" s="788"/>
      <c r="E96" s="788"/>
      <c r="F96" s="1076"/>
      <c r="G96" s="245" t="e">
        <f t="shared" si="15"/>
        <v>#DIV/0!</v>
      </c>
      <c r="H96" s="788"/>
      <c r="I96" s="788"/>
      <c r="J96" s="1076"/>
      <c r="K96" s="245" t="e">
        <f t="shared" si="16"/>
        <v>#DIV/0!</v>
      </c>
      <c r="L96" s="788"/>
      <c r="M96" s="788"/>
      <c r="N96" s="1076"/>
      <c r="O96" s="245" t="e">
        <f t="shared" si="17"/>
        <v>#DIV/0!</v>
      </c>
      <c r="P96" s="788"/>
      <c r="Q96" s="788"/>
      <c r="R96" s="1076"/>
      <c r="S96" s="245" t="e">
        <f t="shared" si="18"/>
        <v>#DIV/0!</v>
      </c>
      <c r="T96" s="788"/>
      <c r="U96" s="788"/>
      <c r="V96" s="1076"/>
      <c r="W96" s="245" t="e">
        <f t="shared" si="19"/>
        <v>#DIV/0!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s="119" customFormat="1" ht="18.75" customHeight="1">
      <c r="C97" s="381" t="s">
        <v>214</v>
      </c>
      <c r="D97" s="788"/>
      <c r="E97" s="788"/>
      <c r="F97" s="1076"/>
      <c r="G97" s="245" t="e">
        <f t="shared" si="15"/>
        <v>#DIV/0!</v>
      </c>
      <c r="H97" s="788"/>
      <c r="I97" s="788"/>
      <c r="J97" s="1076"/>
      <c r="K97" s="245" t="e">
        <f t="shared" si="16"/>
        <v>#DIV/0!</v>
      </c>
      <c r="L97" s="788"/>
      <c r="M97" s="788"/>
      <c r="N97" s="1076"/>
      <c r="O97" s="245" t="e">
        <f t="shared" si="17"/>
        <v>#DIV/0!</v>
      </c>
      <c r="P97" s="788"/>
      <c r="Q97" s="788"/>
      <c r="R97" s="1076"/>
      <c r="S97" s="245" t="e">
        <f t="shared" si="18"/>
        <v>#DIV/0!</v>
      </c>
      <c r="T97" s="788"/>
      <c r="U97" s="788"/>
      <c r="V97" s="1076"/>
      <c r="W97" s="245" t="e">
        <f t="shared" si="19"/>
        <v>#DIV/0!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s="119" customFormat="1" ht="18.75" customHeight="1">
      <c r="C98" s="381" t="s">
        <v>215</v>
      </c>
      <c r="D98" s="788"/>
      <c r="E98" s="788"/>
      <c r="F98" s="1076"/>
      <c r="G98" s="245" t="e">
        <f t="shared" si="15"/>
        <v>#DIV/0!</v>
      </c>
      <c r="H98" s="788"/>
      <c r="I98" s="788"/>
      <c r="J98" s="1076"/>
      <c r="K98" s="245" t="e">
        <f t="shared" si="16"/>
        <v>#DIV/0!</v>
      </c>
      <c r="L98" s="788"/>
      <c r="M98" s="788"/>
      <c r="N98" s="1076"/>
      <c r="O98" s="245" t="e">
        <f t="shared" si="17"/>
        <v>#DIV/0!</v>
      </c>
      <c r="P98" s="788"/>
      <c r="Q98" s="788"/>
      <c r="R98" s="1076"/>
      <c r="S98" s="245" t="e">
        <f t="shared" si="18"/>
        <v>#DIV/0!</v>
      </c>
      <c r="T98" s="788"/>
      <c r="U98" s="788"/>
      <c r="V98" s="1076"/>
      <c r="W98" s="245" t="e">
        <f t="shared" si="19"/>
        <v>#DIV/0!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s="119" customFormat="1" ht="18.75" customHeight="1" thickBot="1">
      <c r="C99" s="381" t="s">
        <v>192</v>
      </c>
      <c r="D99" s="788"/>
      <c r="E99" s="788"/>
      <c r="F99" s="1076"/>
      <c r="G99" s="245" t="e">
        <f t="shared" si="15"/>
        <v>#DIV/0!</v>
      </c>
      <c r="H99" s="788"/>
      <c r="I99" s="788"/>
      <c r="J99" s="1076"/>
      <c r="K99" s="245" t="e">
        <f t="shared" si="16"/>
        <v>#DIV/0!</v>
      </c>
      <c r="L99" s="788"/>
      <c r="M99" s="788"/>
      <c r="N99" s="1076"/>
      <c r="O99" s="245" t="e">
        <f t="shared" si="17"/>
        <v>#DIV/0!</v>
      </c>
      <c r="P99" s="788"/>
      <c r="Q99" s="788"/>
      <c r="R99" s="1076"/>
      <c r="S99" s="245" t="e">
        <f t="shared" si="18"/>
        <v>#DIV/0!</v>
      </c>
      <c r="T99" s="788"/>
      <c r="U99" s="788"/>
      <c r="V99" s="1076"/>
      <c r="W99" s="245" t="e">
        <f t="shared" si="19"/>
        <v>#DIV/0!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s="119" customFormat="1" ht="18.75" customHeight="1" thickBot="1">
      <c r="C100" s="387" t="s">
        <v>137</v>
      </c>
      <c r="D100" s="388">
        <f>SUM(D102:D137)</f>
        <v>0</v>
      </c>
      <c r="E100" s="388">
        <f>SUM(E102:E137)</f>
        <v>0</v>
      </c>
      <c r="F100" s="388">
        <f>SUM(F102:F137)</f>
        <v>0</v>
      </c>
      <c r="G100" s="389" t="e">
        <f>(D100/E100)*1000</f>
        <v>#DIV/0!</v>
      </c>
      <c r="H100" s="388">
        <f>SUM(H102:H137)</f>
        <v>0</v>
      </c>
      <c r="I100" s="388">
        <f>SUM(I102:I137)</f>
        <v>0</v>
      </c>
      <c r="J100" s="388">
        <f>SUM(J102:J137)</f>
        <v>0</v>
      </c>
      <c r="K100" s="389" t="e">
        <f>(H100/I100)*1000</f>
        <v>#DIV/0!</v>
      </c>
      <c r="L100" s="388">
        <f>SUM(L102:L137)</f>
        <v>0</v>
      </c>
      <c r="M100" s="388">
        <f>SUM(M102:M137)</f>
        <v>0</v>
      </c>
      <c r="N100" s="388">
        <f>SUM(N102:N137)</f>
        <v>0</v>
      </c>
      <c r="O100" s="389" t="e">
        <f>(L100/M100)*1000</f>
        <v>#DIV/0!</v>
      </c>
      <c r="P100" s="388">
        <f>SUM(P102:P137)</f>
        <v>0</v>
      </c>
      <c r="Q100" s="388">
        <f>SUM(Q102:Q137)</f>
        <v>0</v>
      </c>
      <c r="R100" s="388">
        <f>SUM(R102:R137)</f>
        <v>0</v>
      </c>
      <c r="S100" s="389" t="e">
        <f>(P100/Q100)*1000</f>
        <v>#DIV/0!</v>
      </c>
      <c r="T100" s="388">
        <f>SUM(T102:T137)</f>
        <v>0</v>
      </c>
      <c r="U100" s="388">
        <f>SUM(U102:U137)</f>
        <v>0</v>
      </c>
      <c r="V100" s="388">
        <f>SUM(V102:V137)</f>
        <v>0</v>
      </c>
      <c r="W100" s="389" t="e">
        <f>(T100/U100)*1000</f>
        <v>#DIV/0!</v>
      </c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s="119" customFormat="1" ht="18.75" customHeight="1" thickBot="1">
      <c r="A101" s="74"/>
      <c r="C101" s="384" t="s">
        <v>216</v>
      </c>
      <c r="D101" s="385"/>
      <c r="E101" s="385"/>
      <c r="F101" s="385"/>
      <c r="G101" s="386"/>
      <c r="H101" s="385"/>
      <c r="I101" s="385"/>
      <c r="J101" s="385"/>
      <c r="K101" s="386"/>
      <c r="L101" s="385"/>
      <c r="M101" s="385"/>
      <c r="N101" s="385"/>
      <c r="O101" s="386"/>
      <c r="P101" s="385"/>
      <c r="Q101" s="385"/>
      <c r="R101" s="385"/>
      <c r="S101" s="386"/>
      <c r="T101" s="385"/>
      <c r="U101" s="385"/>
      <c r="V101" s="385"/>
      <c r="W101" s="38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s="119" customFormat="1" ht="18.75" customHeight="1">
      <c r="C102" s="381" t="s">
        <v>217</v>
      </c>
      <c r="D102" s="788"/>
      <c r="E102" s="788"/>
      <c r="F102" s="1076"/>
      <c r="G102" s="245" t="e">
        <f t="shared" ref="G102:G137" si="20">(D102/E102)*1000</f>
        <v>#DIV/0!</v>
      </c>
      <c r="H102" s="788"/>
      <c r="I102" s="788"/>
      <c r="J102" s="1076"/>
      <c r="K102" s="245" t="e">
        <f t="shared" ref="K102:K137" si="21">(H102/I102)*1000</f>
        <v>#DIV/0!</v>
      </c>
      <c r="L102" s="788"/>
      <c r="M102" s="788"/>
      <c r="N102" s="1076"/>
      <c r="O102" s="245" t="e">
        <f t="shared" ref="O102:O137" si="22">(L102/M102)*1000</f>
        <v>#DIV/0!</v>
      </c>
      <c r="P102" s="788"/>
      <c r="Q102" s="788"/>
      <c r="R102" s="1076"/>
      <c r="S102" s="245" t="e">
        <f t="shared" ref="S102:S137" si="23">(P102/Q102)*1000</f>
        <v>#DIV/0!</v>
      </c>
      <c r="T102" s="788"/>
      <c r="U102" s="788"/>
      <c r="V102" s="1076"/>
      <c r="W102" s="245" t="e">
        <f t="shared" ref="W102:W137" si="24">(T102/U102)*1000</f>
        <v>#DIV/0!</v>
      </c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s="119" customFormat="1" ht="18.75" customHeight="1">
      <c r="C103" s="381" t="s">
        <v>218</v>
      </c>
      <c r="D103" s="788"/>
      <c r="E103" s="788"/>
      <c r="F103" s="1076"/>
      <c r="G103" s="245" t="e">
        <f t="shared" si="20"/>
        <v>#DIV/0!</v>
      </c>
      <c r="H103" s="788"/>
      <c r="I103" s="788"/>
      <c r="J103" s="1076"/>
      <c r="K103" s="245" t="e">
        <f t="shared" si="21"/>
        <v>#DIV/0!</v>
      </c>
      <c r="L103" s="788"/>
      <c r="M103" s="788"/>
      <c r="N103" s="1076"/>
      <c r="O103" s="245" t="e">
        <f t="shared" si="22"/>
        <v>#DIV/0!</v>
      </c>
      <c r="P103" s="788"/>
      <c r="Q103" s="788"/>
      <c r="R103" s="1076"/>
      <c r="S103" s="245" t="e">
        <f t="shared" si="23"/>
        <v>#DIV/0!</v>
      </c>
      <c r="T103" s="788"/>
      <c r="U103" s="788"/>
      <c r="V103" s="1076"/>
      <c r="W103" s="245" t="e">
        <f t="shared" si="24"/>
        <v>#DIV/0!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s="119" customFormat="1" ht="18.75" customHeight="1">
      <c r="C104" s="381" t="s">
        <v>219</v>
      </c>
      <c r="D104" s="788"/>
      <c r="E104" s="788"/>
      <c r="F104" s="1076"/>
      <c r="G104" s="245" t="e">
        <f t="shared" si="20"/>
        <v>#DIV/0!</v>
      </c>
      <c r="H104" s="788"/>
      <c r="I104" s="788"/>
      <c r="J104" s="1076"/>
      <c r="K104" s="245" t="e">
        <f t="shared" si="21"/>
        <v>#DIV/0!</v>
      </c>
      <c r="L104" s="788"/>
      <c r="M104" s="788"/>
      <c r="N104" s="1076"/>
      <c r="O104" s="245" t="e">
        <f t="shared" si="22"/>
        <v>#DIV/0!</v>
      </c>
      <c r="P104" s="788"/>
      <c r="Q104" s="788"/>
      <c r="R104" s="1076"/>
      <c r="S104" s="245" t="e">
        <f t="shared" si="23"/>
        <v>#DIV/0!</v>
      </c>
      <c r="T104" s="788"/>
      <c r="U104" s="788"/>
      <c r="V104" s="1076"/>
      <c r="W104" s="245" t="e">
        <f t="shared" si="24"/>
        <v>#DIV/0!</v>
      </c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s="119" customFormat="1" ht="18.75" customHeight="1">
      <c r="C105" s="381" t="s">
        <v>220</v>
      </c>
      <c r="D105" s="788"/>
      <c r="E105" s="788"/>
      <c r="F105" s="1076"/>
      <c r="G105" s="245" t="e">
        <f t="shared" si="20"/>
        <v>#DIV/0!</v>
      </c>
      <c r="H105" s="788"/>
      <c r="I105" s="788"/>
      <c r="J105" s="1076"/>
      <c r="K105" s="245" t="e">
        <f t="shared" si="21"/>
        <v>#DIV/0!</v>
      </c>
      <c r="L105" s="788"/>
      <c r="M105" s="788"/>
      <c r="N105" s="1076"/>
      <c r="O105" s="245" t="e">
        <f t="shared" si="22"/>
        <v>#DIV/0!</v>
      </c>
      <c r="P105" s="788"/>
      <c r="Q105" s="788"/>
      <c r="R105" s="1076"/>
      <c r="S105" s="245" t="e">
        <f t="shared" si="23"/>
        <v>#DIV/0!</v>
      </c>
      <c r="T105" s="788"/>
      <c r="U105" s="788"/>
      <c r="V105" s="1076"/>
      <c r="W105" s="245" t="e">
        <f t="shared" si="24"/>
        <v>#DIV/0!</v>
      </c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s="119" customFormat="1" ht="18.75" customHeight="1">
      <c r="C106" s="381" t="s">
        <v>221</v>
      </c>
      <c r="D106" s="788"/>
      <c r="E106" s="788"/>
      <c r="F106" s="1076"/>
      <c r="G106" s="245" t="e">
        <f t="shared" si="20"/>
        <v>#DIV/0!</v>
      </c>
      <c r="H106" s="788"/>
      <c r="I106" s="788"/>
      <c r="J106" s="1076"/>
      <c r="K106" s="245" t="e">
        <f t="shared" si="21"/>
        <v>#DIV/0!</v>
      </c>
      <c r="L106" s="788"/>
      <c r="M106" s="788"/>
      <c r="N106" s="1076"/>
      <c r="O106" s="245" t="e">
        <f t="shared" si="22"/>
        <v>#DIV/0!</v>
      </c>
      <c r="P106" s="788"/>
      <c r="Q106" s="788"/>
      <c r="R106" s="1076"/>
      <c r="S106" s="245" t="e">
        <f t="shared" si="23"/>
        <v>#DIV/0!</v>
      </c>
      <c r="T106" s="788"/>
      <c r="U106" s="788"/>
      <c r="V106" s="1076"/>
      <c r="W106" s="245" t="e">
        <f t="shared" si="24"/>
        <v>#DIV/0!</v>
      </c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s="119" customFormat="1" ht="18.75" customHeight="1">
      <c r="C107" s="381" t="s">
        <v>222</v>
      </c>
      <c r="D107" s="788"/>
      <c r="E107" s="788"/>
      <c r="F107" s="1076"/>
      <c r="G107" s="245" t="e">
        <f t="shared" si="20"/>
        <v>#DIV/0!</v>
      </c>
      <c r="H107" s="788"/>
      <c r="I107" s="788"/>
      <c r="J107" s="1076"/>
      <c r="K107" s="245" t="e">
        <f t="shared" si="21"/>
        <v>#DIV/0!</v>
      </c>
      <c r="L107" s="788"/>
      <c r="M107" s="788"/>
      <c r="N107" s="1076"/>
      <c r="O107" s="245" t="e">
        <f t="shared" si="22"/>
        <v>#DIV/0!</v>
      </c>
      <c r="P107" s="788"/>
      <c r="Q107" s="788"/>
      <c r="R107" s="1076"/>
      <c r="S107" s="245" t="e">
        <f t="shared" si="23"/>
        <v>#DIV/0!</v>
      </c>
      <c r="T107" s="788"/>
      <c r="U107" s="788"/>
      <c r="V107" s="1076"/>
      <c r="W107" s="245" t="e">
        <f t="shared" si="24"/>
        <v>#DIV/0!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s="119" customFormat="1" ht="18.75" customHeight="1">
      <c r="C108" s="381" t="s">
        <v>223</v>
      </c>
      <c r="D108" s="788"/>
      <c r="E108" s="788"/>
      <c r="F108" s="1076"/>
      <c r="G108" s="245" t="e">
        <f t="shared" si="20"/>
        <v>#DIV/0!</v>
      </c>
      <c r="H108" s="788"/>
      <c r="I108" s="788"/>
      <c r="J108" s="1076"/>
      <c r="K108" s="245" t="e">
        <f t="shared" si="21"/>
        <v>#DIV/0!</v>
      </c>
      <c r="L108" s="788"/>
      <c r="M108" s="788"/>
      <c r="N108" s="1076"/>
      <c r="O108" s="245" t="e">
        <f t="shared" si="22"/>
        <v>#DIV/0!</v>
      </c>
      <c r="P108" s="788"/>
      <c r="Q108" s="788"/>
      <c r="R108" s="1076"/>
      <c r="S108" s="245" t="e">
        <f t="shared" si="23"/>
        <v>#DIV/0!</v>
      </c>
      <c r="T108" s="788"/>
      <c r="U108" s="788"/>
      <c r="V108" s="1076"/>
      <c r="W108" s="245" t="e">
        <f t="shared" si="24"/>
        <v>#DIV/0!</v>
      </c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s="119" customFormat="1" ht="18.75" customHeight="1">
      <c r="C109" s="381" t="s">
        <v>224</v>
      </c>
      <c r="D109" s="788"/>
      <c r="E109" s="788"/>
      <c r="F109" s="1076"/>
      <c r="G109" s="245" t="e">
        <f t="shared" si="20"/>
        <v>#DIV/0!</v>
      </c>
      <c r="H109" s="788"/>
      <c r="I109" s="788"/>
      <c r="J109" s="1076"/>
      <c r="K109" s="245" t="e">
        <f t="shared" si="21"/>
        <v>#DIV/0!</v>
      </c>
      <c r="L109" s="788"/>
      <c r="M109" s="788"/>
      <c r="N109" s="1076"/>
      <c r="O109" s="245" t="e">
        <f t="shared" si="22"/>
        <v>#DIV/0!</v>
      </c>
      <c r="P109" s="788"/>
      <c r="Q109" s="788"/>
      <c r="R109" s="1076"/>
      <c r="S109" s="245" t="e">
        <f t="shared" si="23"/>
        <v>#DIV/0!</v>
      </c>
      <c r="T109" s="788"/>
      <c r="U109" s="788"/>
      <c r="V109" s="1076"/>
      <c r="W109" s="245" t="e">
        <f t="shared" si="24"/>
        <v>#DIV/0!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s="119" customFormat="1" ht="18.75" customHeight="1">
      <c r="C110" s="381" t="s">
        <v>225</v>
      </c>
      <c r="D110" s="788"/>
      <c r="E110" s="788"/>
      <c r="F110" s="1076"/>
      <c r="G110" s="245" t="e">
        <f t="shared" si="20"/>
        <v>#DIV/0!</v>
      </c>
      <c r="H110" s="788"/>
      <c r="I110" s="788"/>
      <c r="J110" s="1076"/>
      <c r="K110" s="245" t="e">
        <f t="shared" si="21"/>
        <v>#DIV/0!</v>
      </c>
      <c r="L110" s="788"/>
      <c r="M110" s="788"/>
      <c r="N110" s="1076"/>
      <c r="O110" s="245" t="e">
        <f t="shared" si="22"/>
        <v>#DIV/0!</v>
      </c>
      <c r="P110" s="788"/>
      <c r="Q110" s="788"/>
      <c r="R110" s="1076"/>
      <c r="S110" s="245" t="e">
        <f t="shared" si="23"/>
        <v>#DIV/0!</v>
      </c>
      <c r="T110" s="788"/>
      <c r="U110" s="788"/>
      <c r="V110" s="1076"/>
      <c r="W110" s="245" t="e">
        <f t="shared" si="24"/>
        <v>#DIV/0!</v>
      </c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s="119" customFormat="1" ht="18.75" customHeight="1">
      <c r="C111" s="381" t="s">
        <v>226</v>
      </c>
      <c r="D111" s="788"/>
      <c r="E111" s="788"/>
      <c r="F111" s="1076"/>
      <c r="G111" s="245" t="e">
        <f t="shared" si="20"/>
        <v>#DIV/0!</v>
      </c>
      <c r="H111" s="788"/>
      <c r="I111" s="788"/>
      <c r="J111" s="1076"/>
      <c r="K111" s="245" t="e">
        <f t="shared" si="21"/>
        <v>#DIV/0!</v>
      </c>
      <c r="L111" s="788"/>
      <c r="M111" s="788"/>
      <c r="N111" s="1076"/>
      <c r="O111" s="245" t="e">
        <f t="shared" si="22"/>
        <v>#DIV/0!</v>
      </c>
      <c r="P111" s="788"/>
      <c r="Q111" s="788"/>
      <c r="R111" s="1076"/>
      <c r="S111" s="245" t="e">
        <f t="shared" si="23"/>
        <v>#DIV/0!</v>
      </c>
      <c r="T111" s="788"/>
      <c r="U111" s="788"/>
      <c r="V111" s="1076"/>
      <c r="W111" s="245" t="e">
        <f t="shared" si="24"/>
        <v>#DIV/0!</v>
      </c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s="119" customFormat="1" ht="18.75" customHeight="1">
      <c r="C112" s="381" t="s">
        <v>227</v>
      </c>
      <c r="D112" s="788"/>
      <c r="E112" s="788"/>
      <c r="F112" s="1076"/>
      <c r="G112" s="245" t="e">
        <f t="shared" si="20"/>
        <v>#DIV/0!</v>
      </c>
      <c r="H112" s="788"/>
      <c r="I112" s="788"/>
      <c r="J112" s="1076"/>
      <c r="K112" s="245" t="e">
        <f t="shared" si="21"/>
        <v>#DIV/0!</v>
      </c>
      <c r="L112" s="788"/>
      <c r="M112" s="788"/>
      <c r="N112" s="1076"/>
      <c r="O112" s="245" t="e">
        <f t="shared" si="22"/>
        <v>#DIV/0!</v>
      </c>
      <c r="P112" s="788"/>
      <c r="Q112" s="788"/>
      <c r="R112" s="1076"/>
      <c r="S112" s="245" t="e">
        <f t="shared" si="23"/>
        <v>#DIV/0!</v>
      </c>
      <c r="T112" s="788"/>
      <c r="U112" s="788"/>
      <c r="V112" s="1076"/>
      <c r="W112" s="245" t="e">
        <f t="shared" si="24"/>
        <v>#DIV/0!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3:47" s="119" customFormat="1" ht="18.75" customHeight="1">
      <c r="C113" s="381" t="s">
        <v>228</v>
      </c>
      <c r="D113" s="788"/>
      <c r="E113" s="788"/>
      <c r="F113" s="1076"/>
      <c r="G113" s="245" t="e">
        <f t="shared" si="20"/>
        <v>#DIV/0!</v>
      </c>
      <c r="H113" s="788"/>
      <c r="I113" s="788"/>
      <c r="J113" s="1076"/>
      <c r="K113" s="245" t="e">
        <f t="shared" si="21"/>
        <v>#DIV/0!</v>
      </c>
      <c r="L113" s="788"/>
      <c r="M113" s="788"/>
      <c r="N113" s="1076"/>
      <c r="O113" s="245" t="e">
        <f t="shared" si="22"/>
        <v>#DIV/0!</v>
      </c>
      <c r="P113" s="788"/>
      <c r="Q113" s="788"/>
      <c r="R113" s="1076"/>
      <c r="S113" s="245" t="e">
        <f t="shared" si="23"/>
        <v>#DIV/0!</v>
      </c>
      <c r="T113" s="788"/>
      <c r="U113" s="788"/>
      <c r="V113" s="1076"/>
      <c r="W113" s="245" t="e">
        <f t="shared" si="24"/>
        <v>#DIV/0!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3:47" s="119" customFormat="1" ht="18.75" customHeight="1">
      <c r="C114" s="381" t="s">
        <v>229</v>
      </c>
      <c r="D114" s="788"/>
      <c r="E114" s="788"/>
      <c r="F114" s="1076"/>
      <c r="G114" s="245" t="e">
        <f t="shared" si="20"/>
        <v>#DIV/0!</v>
      </c>
      <c r="H114" s="788"/>
      <c r="I114" s="788"/>
      <c r="J114" s="1076"/>
      <c r="K114" s="245" t="e">
        <f t="shared" si="21"/>
        <v>#DIV/0!</v>
      </c>
      <c r="L114" s="788"/>
      <c r="M114" s="788"/>
      <c r="N114" s="1076"/>
      <c r="O114" s="245" t="e">
        <f t="shared" si="22"/>
        <v>#DIV/0!</v>
      </c>
      <c r="P114" s="788"/>
      <c r="Q114" s="788"/>
      <c r="R114" s="1076"/>
      <c r="S114" s="245" t="e">
        <f t="shared" si="23"/>
        <v>#DIV/0!</v>
      </c>
      <c r="T114" s="788"/>
      <c r="U114" s="788"/>
      <c r="V114" s="1076"/>
      <c r="W114" s="245" t="e">
        <f t="shared" si="24"/>
        <v>#DIV/0!</v>
      </c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3:47" s="119" customFormat="1" ht="18.75" customHeight="1">
      <c r="C115" s="381" t="s">
        <v>230</v>
      </c>
      <c r="D115" s="788"/>
      <c r="E115" s="788"/>
      <c r="F115" s="1076"/>
      <c r="G115" s="245" t="e">
        <f t="shared" si="20"/>
        <v>#DIV/0!</v>
      </c>
      <c r="H115" s="788"/>
      <c r="I115" s="788"/>
      <c r="J115" s="1076"/>
      <c r="K115" s="245" t="e">
        <f t="shared" si="21"/>
        <v>#DIV/0!</v>
      </c>
      <c r="L115" s="788"/>
      <c r="M115" s="788"/>
      <c r="N115" s="1076"/>
      <c r="O115" s="245" t="e">
        <f t="shared" si="22"/>
        <v>#DIV/0!</v>
      </c>
      <c r="P115" s="788"/>
      <c r="Q115" s="788"/>
      <c r="R115" s="1076"/>
      <c r="S115" s="245" t="e">
        <f t="shared" si="23"/>
        <v>#DIV/0!</v>
      </c>
      <c r="T115" s="788"/>
      <c r="U115" s="788"/>
      <c r="V115" s="1076"/>
      <c r="W115" s="245" t="e">
        <f t="shared" si="24"/>
        <v>#DIV/0!</v>
      </c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3:47" s="119" customFormat="1" ht="18.75" customHeight="1">
      <c r="C116" s="381" t="s">
        <v>231</v>
      </c>
      <c r="D116" s="788"/>
      <c r="E116" s="788"/>
      <c r="F116" s="1076"/>
      <c r="G116" s="245" t="e">
        <f t="shared" si="20"/>
        <v>#DIV/0!</v>
      </c>
      <c r="H116" s="788"/>
      <c r="I116" s="788"/>
      <c r="J116" s="1076"/>
      <c r="K116" s="245" t="e">
        <f t="shared" si="21"/>
        <v>#DIV/0!</v>
      </c>
      <c r="L116" s="788"/>
      <c r="M116" s="788"/>
      <c r="N116" s="1076"/>
      <c r="O116" s="245" t="e">
        <f t="shared" si="22"/>
        <v>#DIV/0!</v>
      </c>
      <c r="P116" s="788"/>
      <c r="Q116" s="788"/>
      <c r="R116" s="1076"/>
      <c r="S116" s="245" t="e">
        <f t="shared" si="23"/>
        <v>#DIV/0!</v>
      </c>
      <c r="T116" s="788"/>
      <c r="U116" s="788"/>
      <c r="V116" s="1076"/>
      <c r="W116" s="245" t="e">
        <f t="shared" si="24"/>
        <v>#DIV/0!</v>
      </c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3:47" s="119" customFormat="1" ht="18.75" customHeight="1">
      <c r="C117" s="381" t="s">
        <v>232</v>
      </c>
      <c r="D117" s="788"/>
      <c r="E117" s="788"/>
      <c r="F117" s="1076"/>
      <c r="G117" s="245" t="e">
        <f t="shared" si="20"/>
        <v>#DIV/0!</v>
      </c>
      <c r="H117" s="788"/>
      <c r="I117" s="788"/>
      <c r="J117" s="1076"/>
      <c r="K117" s="245" t="e">
        <f t="shared" si="21"/>
        <v>#DIV/0!</v>
      </c>
      <c r="L117" s="788"/>
      <c r="M117" s="788"/>
      <c r="N117" s="1076"/>
      <c r="O117" s="245" t="e">
        <f t="shared" si="22"/>
        <v>#DIV/0!</v>
      </c>
      <c r="P117" s="788"/>
      <c r="Q117" s="788"/>
      <c r="R117" s="1076"/>
      <c r="S117" s="245" t="e">
        <f t="shared" si="23"/>
        <v>#DIV/0!</v>
      </c>
      <c r="T117" s="788"/>
      <c r="U117" s="788"/>
      <c r="V117" s="1076"/>
      <c r="W117" s="245" t="e">
        <f t="shared" si="24"/>
        <v>#DIV/0!</v>
      </c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3:47" s="119" customFormat="1" ht="18.75" customHeight="1">
      <c r="C118" s="381" t="s">
        <v>233</v>
      </c>
      <c r="D118" s="788"/>
      <c r="E118" s="788"/>
      <c r="F118" s="1076"/>
      <c r="G118" s="245" t="e">
        <f t="shared" si="20"/>
        <v>#DIV/0!</v>
      </c>
      <c r="H118" s="788"/>
      <c r="I118" s="788"/>
      <c r="J118" s="1076"/>
      <c r="K118" s="245" t="e">
        <f t="shared" si="21"/>
        <v>#DIV/0!</v>
      </c>
      <c r="L118" s="788"/>
      <c r="M118" s="788"/>
      <c r="N118" s="1076"/>
      <c r="O118" s="245" t="e">
        <f t="shared" si="22"/>
        <v>#DIV/0!</v>
      </c>
      <c r="P118" s="788"/>
      <c r="Q118" s="788"/>
      <c r="R118" s="1076"/>
      <c r="S118" s="245" t="e">
        <f t="shared" si="23"/>
        <v>#DIV/0!</v>
      </c>
      <c r="T118" s="788"/>
      <c r="U118" s="788"/>
      <c r="V118" s="1076"/>
      <c r="W118" s="245" t="e">
        <f t="shared" si="24"/>
        <v>#DIV/0!</v>
      </c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3:47" s="119" customFormat="1" ht="18.75" customHeight="1">
      <c r="C119" s="381" t="s">
        <v>234</v>
      </c>
      <c r="D119" s="788"/>
      <c r="E119" s="788"/>
      <c r="F119" s="1076"/>
      <c r="G119" s="245" t="e">
        <f t="shared" si="20"/>
        <v>#DIV/0!</v>
      </c>
      <c r="H119" s="788"/>
      <c r="I119" s="788"/>
      <c r="J119" s="1076"/>
      <c r="K119" s="245" t="e">
        <f t="shared" si="21"/>
        <v>#DIV/0!</v>
      </c>
      <c r="L119" s="788"/>
      <c r="M119" s="788"/>
      <c r="N119" s="1076"/>
      <c r="O119" s="245" t="e">
        <f t="shared" si="22"/>
        <v>#DIV/0!</v>
      </c>
      <c r="P119" s="788"/>
      <c r="Q119" s="788"/>
      <c r="R119" s="1076"/>
      <c r="S119" s="245" t="e">
        <f t="shared" si="23"/>
        <v>#DIV/0!</v>
      </c>
      <c r="T119" s="788"/>
      <c r="U119" s="788"/>
      <c r="V119" s="1076"/>
      <c r="W119" s="245" t="e">
        <f t="shared" si="24"/>
        <v>#DIV/0!</v>
      </c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3:47" s="119" customFormat="1" ht="18.75" customHeight="1">
      <c r="C120" s="381" t="s">
        <v>235</v>
      </c>
      <c r="D120" s="788"/>
      <c r="E120" s="788"/>
      <c r="F120" s="1076"/>
      <c r="G120" s="245" t="e">
        <f t="shared" si="20"/>
        <v>#DIV/0!</v>
      </c>
      <c r="H120" s="788"/>
      <c r="I120" s="788"/>
      <c r="J120" s="1076"/>
      <c r="K120" s="245" t="e">
        <f t="shared" si="21"/>
        <v>#DIV/0!</v>
      </c>
      <c r="L120" s="788"/>
      <c r="M120" s="788"/>
      <c r="N120" s="1076"/>
      <c r="O120" s="245" t="e">
        <f t="shared" si="22"/>
        <v>#DIV/0!</v>
      </c>
      <c r="P120" s="788"/>
      <c r="Q120" s="788"/>
      <c r="R120" s="1076"/>
      <c r="S120" s="245" t="e">
        <f t="shared" si="23"/>
        <v>#DIV/0!</v>
      </c>
      <c r="T120" s="788"/>
      <c r="U120" s="788"/>
      <c r="V120" s="1076"/>
      <c r="W120" s="245" t="e">
        <f t="shared" si="24"/>
        <v>#DIV/0!</v>
      </c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3:47" s="119" customFormat="1" ht="18.75" customHeight="1">
      <c r="C121" s="381" t="s">
        <v>236</v>
      </c>
      <c r="D121" s="788"/>
      <c r="E121" s="788"/>
      <c r="F121" s="1076"/>
      <c r="G121" s="245" t="e">
        <f t="shared" si="20"/>
        <v>#DIV/0!</v>
      </c>
      <c r="H121" s="788"/>
      <c r="I121" s="788"/>
      <c r="J121" s="1076"/>
      <c r="K121" s="245" t="e">
        <f t="shared" si="21"/>
        <v>#DIV/0!</v>
      </c>
      <c r="L121" s="788"/>
      <c r="M121" s="788"/>
      <c r="N121" s="1076"/>
      <c r="O121" s="245" t="e">
        <f t="shared" si="22"/>
        <v>#DIV/0!</v>
      </c>
      <c r="P121" s="788"/>
      <c r="Q121" s="788"/>
      <c r="R121" s="1076"/>
      <c r="S121" s="245" t="e">
        <f t="shared" si="23"/>
        <v>#DIV/0!</v>
      </c>
      <c r="T121" s="788"/>
      <c r="U121" s="788"/>
      <c r="V121" s="1076"/>
      <c r="W121" s="245" t="e">
        <f t="shared" si="24"/>
        <v>#DIV/0!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3:47" s="119" customFormat="1" ht="18.75" customHeight="1">
      <c r="C122" s="381" t="s">
        <v>237</v>
      </c>
      <c r="D122" s="788"/>
      <c r="E122" s="788"/>
      <c r="F122" s="1076"/>
      <c r="G122" s="245" t="e">
        <f t="shared" si="20"/>
        <v>#DIV/0!</v>
      </c>
      <c r="H122" s="788"/>
      <c r="I122" s="788"/>
      <c r="J122" s="1076"/>
      <c r="K122" s="245" t="e">
        <f t="shared" si="21"/>
        <v>#DIV/0!</v>
      </c>
      <c r="L122" s="788"/>
      <c r="M122" s="788"/>
      <c r="N122" s="1076"/>
      <c r="O122" s="245" t="e">
        <f t="shared" si="22"/>
        <v>#DIV/0!</v>
      </c>
      <c r="P122" s="788"/>
      <c r="Q122" s="788"/>
      <c r="R122" s="1076"/>
      <c r="S122" s="245" t="e">
        <f t="shared" si="23"/>
        <v>#DIV/0!</v>
      </c>
      <c r="T122" s="788"/>
      <c r="U122" s="788"/>
      <c r="V122" s="1076"/>
      <c r="W122" s="245" t="e">
        <f t="shared" si="24"/>
        <v>#DIV/0!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3:47" s="119" customFormat="1" ht="18.75" customHeight="1">
      <c r="C123" s="381" t="s">
        <v>238</v>
      </c>
      <c r="D123" s="788"/>
      <c r="E123" s="788"/>
      <c r="F123" s="1076"/>
      <c r="G123" s="245" t="e">
        <f t="shared" si="20"/>
        <v>#DIV/0!</v>
      </c>
      <c r="H123" s="788"/>
      <c r="I123" s="788"/>
      <c r="J123" s="1076"/>
      <c r="K123" s="245" t="e">
        <f t="shared" si="21"/>
        <v>#DIV/0!</v>
      </c>
      <c r="L123" s="788"/>
      <c r="M123" s="788"/>
      <c r="N123" s="1076"/>
      <c r="O123" s="245" t="e">
        <f t="shared" si="22"/>
        <v>#DIV/0!</v>
      </c>
      <c r="P123" s="788"/>
      <c r="Q123" s="788"/>
      <c r="R123" s="1076"/>
      <c r="S123" s="245" t="e">
        <f t="shared" si="23"/>
        <v>#DIV/0!</v>
      </c>
      <c r="T123" s="788"/>
      <c r="U123" s="788"/>
      <c r="V123" s="1076"/>
      <c r="W123" s="245" t="e">
        <f t="shared" si="24"/>
        <v>#DIV/0!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3:47" s="119" customFormat="1" ht="18.75" customHeight="1">
      <c r="C124" s="381" t="s">
        <v>239</v>
      </c>
      <c r="D124" s="788"/>
      <c r="E124" s="788"/>
      <c r="F124" s="1076"/>
      <c r="G124" s="245" t="e">
        <f t="shared" si="20"/>
        <v>#DIV/0!</v>
      </c>
      <c r="H124" s="788"/>
      <c r="I124" s="788"/>
      <c r="J124" s="1076"/>
      <c r="K124" s="245" t="e">
        <f t="shared" si="21"/>
        <v>#DIV/0!</v>
      </c>
      <c r="L124" s="788"/>
      <c r="M124" s="788"/>
      <c r="N124" s="1076"/>
      <c r="O124" s="245" t="e">
        <f t="shared" si="22"/>
        <v>#DIV/0!</v>
      </c>
      <c r="P124" s="788"/>
      <c r="Q124" s="788"/>
      <c r="R124" s="1076"/>
      <c r="S124" s="245" t="e">
        <f t="shared" si="23"/>
        <v>#DIV/0!</v>
      </c>
      <c r="T124" s="788"/>
      <c r="U124" s="788"/>
      <c r="V124" s="1076"/>
      <c r="W124" s="245" t="e">
        <f t="shared" si="24"/>
        <v>#DIV/0!</v>
      </c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3:47" s="119" customFormat="1" ht="18.75" customHeight="1">
      <c r="C125" s="381" t="s">
        <v>240</v>
      </c>
      <c r="D125" s="788"/>
      <c r="E125" s="788"/>
      <c r="F125" s="1076"/>
      <c r="G125" s="245" t="e">
        <f t="shared" si="20"/>
        <v>#DIV/0!</v>
      </c>
      <c r="H125" s="788"/>
      <c r="I125" s="788"/>
      <c r="J125" s="1076"/>
      <c r="K125" s="245" t="e">
        <f t="shared" si="21"/>
        <v>#DIV/0!</v>
      </c>
      <c r="L125" s="788"/>
      <c r="M125" s="788"/>
      <c r="N125" s="1076"/>
      <c r="O125" s="245" t="e">
        <f t="shared" si="22"/>
        <v>#DIV/0!</v>
      </c>
      <c r="P125" s="788"/>
      <c r="Q125" s="788"/>
      <c r="R125" s="1076"/>
      <c r="S125" s="245" t="e">
        <f t="shared" si="23"/>
        <v>#DIV/0!</v>
      </c>
      <c r="T125" s="788"/>
      <c r="U125" s="788"/>
      <c r="V125" s="1076"/>
      <c r="W125" s="245" t="e">
        <f t="shared" si="24"/>
        <v>#DIV/0!</v>
      </c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3:47" s="119" customFormat="1" ht="18.75" customHeight="1">
      <c r="C126" s="381" t="s">
        <v>241</v>
      </c>
      <c r="D126" s="788"/>
      <c r="E126" s="788"/>
      <c r="F126" s="1076"/>
      <c r="G126" s="245" t="e">
        <f t="shared" si="20"/>
        <v>#DIV/0!</v>
      </c>
      <c r="H126" s="788"/>
      <c r="I126" s="788"/>
      <c r="J126" s="1076"/>
      <c r="K126" s="245" t="e">
        <f t="shared" si="21"/>
        <v>#DIV/0!</v>
      </c>
      <c r="L126" s="788"/>
      <c r="M126" s="788"/>
      <c r="N126" s="1076"/>
      <c r="O126" s="245" t="e">
        <f t="shared" si="22"/>
        <v>#DIV/0!</v>
      </c>
      <c r="P126" s="788"/>
      <c r="Q126" s="788"/>
      <c r="R126" s="1076"/>
      <c r="S126" s="245" t="e">
        <f t="shared" si="23"/>
        <v>#DIV/0!</v>
      </c>
      <c r="T126" s="788"/>
      <c r="U126" s="788"/>
      <c r="V126" s="1076"/>
      <c r="W126" s="245" t="e">
        <f t="shared" si="24"/>
        <v>#DIV/0!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3:47" s="119" customFormat="1" ht="18.75" customHeight="1">
      <c r="C127" s="381" t="s">
        <v>242</v>
      </c>
      <c r="D127" s="788"/>
      <c r="E127" s="788"/>
      <c r="F127" s="1076"/>
      <c r="G127" s="245" t="e">
        <f t="shared" si="20"/>
        <v>#DIV/0!</v>
      </c>
      <c r="H127" s="788"/>
      <c r="I127" s="788"/>
      <c r="J127" s="1076"/>
      <c r="K127" s="245" t="e">
        <f t="shared" si="21"/>
        <v>#DIV/0!</v>
      </c>
      <c r="L127" s="788"/>
      <c r="M127" s="788"/>
      <c r="N127" s="1076"/>
      <c r="O127" s="245" t="e">
        <f t="shared" si="22"/>
        <v>#DIV/0!</v>
      </c>
      <c r="P127" s="788"/>
      <c r="Q127" s="788"/>
      <c r="R127" s="1076"/>
      <c r="S127" s="245" t="e">
        <f t="shared" si="23"/>
        <v>#DIV/0!</v>
      </c>
      <c r="T127" s="788"/>
      <c r="U127" s="788"/>
      <c r="V127" s="1076"/>
      <c r="W127" s="245" t="e">
        <f t="shared" si="24"/>
        <v>#DIV/0!</v>
      </c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3:47" s="119" customFormat="1" ht="18.75" customHeight="1">
      <c r="C128" s="381" t="s">
        <v>243</v>
      </c>
      <c r="D128" s="788"/>
      <c r="E128" s="788"/>
      <c r="F128" s="1076"/>
      <c r="G128" s="245" t="e">
        <f t="shared" si="20"/>
        <v>#DIV/0!</v>
      </c>
      <c r="H128" s="788"/>
      <c r="I128" s="788"/>
      <c r="J128" s="1076"/>
      <c r="K128" s="245" t="e">
        <f t="shared" si="21"/>
        <v>#DIV/0!</v>
      </c>
      <c r="L128" s="788"/>
      <c r="M128" s="788"/>
      <c r="N128" s="1076"/>
      <c r="O128" s="245" t="e">
        <f t="shared" si="22"/>
        <v>#DIV/0!</v>
      </c>
      <c r="P128" s="788"/>
      <c r="Q128" s="788"/>
      <c r="R128" s="1076"/>
      <c r="S128" s="245" t="e">
        <f t="shared" si="23"/>
        <v>#DIV/0!</v>
      </c>
      <c r="T128" s="788"/>
      <c r="U128" s="788"/>
      <c r="V128" s="1076"/>
      <c r="W128" s="245" t="e">
        <f t="shared" si="24"/>
        <v>#DIV/0!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s="119" customFormat="1" ht="18.75" customHeight="1">
      <c r="C129" s="381" t="s">
        <v>244</v>
      </c>
      <c r="D129" s="788"/>
      <c r="E129" s="788"/>
      <c r="F129" s="1076"/>
      <c r="G129" s="245" t="e">
        <f t="shared" si="20"/>
        <v>#DIV/0!</v>
      </c>
      <c r="H129" s="788"/>
      <c r="I129" s="788"/>
      <c r="J129" s="1076"/>
      <c r="K129" s="245" t="e">
        <f t="shared" si="21"/>
        <v>#DIV/0!</v>
      </c>
      <c r="L129" s="788"/>
      <c r="M129" s="788"/>
      <c r="N129" s="1076"/>
      <c r="O129" s="245" t="e">
        <f t="shared" si="22"/>
        <v>#DIV/0!</v>
      </c>
      <c r="P129" s="788"/>
      <c r="Q129" s="788"/>
      <c r="R129" s="1076"/>
      <c r="S129" s="245" t="e">
        <f t="shared" si="23"/>
        <v>#DIV/0!</v>
      </c>
      <c r="T129" s="788"/>
      <c r="U129" s="788"/>
      <c r="V129" s="1076"/>
      <c r="W129" s="245" t="e">
        <f t="shared" si="24"/>
        <v>#DIV/0!</v>
      </c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s="119" customFormat="1" ht="18.75" customHeight="1">
      <c r="C130" s="381" t="s">
        <v>245</v>
      </c>
      <c r="D130" s="788"/>
      <c r="E130" s="788"/>
      <c r="F130" s="1076"/>
      <c r="G130" s="245" t="e">
        <f t="shared" si="20"/>
        <v>#DIV/0!</v>
      </c>
      <c r="H130" s="788"/>
      <c r="I130" s="788"/>
      <c r="J130" s="1076"/>
      <c r="K130" s="245" t="e">
        <f t="shared" si="21"/>
        <v>#DIV/0!</v>
      </c>
      <c r="L130" s="788"/>
      <c r="M130" s="788"/>
      <c r="N130" s="1076"/>
      <c r="O130" s="245" t="e">
        <f t="shared" si="22"/>
        <v>#DIV/0!</v>
      </c>
      <c r="P130" s="788"/>
      <c r="Q130" s="788"/>
      <c r="R130" s="1076"/>
      <c r="S130" s="245" t="e">
        <f t="shared" si="23"/>
        <v>#DIV/0!</v>
      </c>
      <c r="T130" s="788"/>
      <c r="U130" s="788"/>
      <c r="V130" s="1076"/>
      <c r="W130" s="245" t="e">
        <f t="shared" si="24"/>
        <v>#DIV/0!</v>
      </c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s="119" customFormat="1" ht="18.75" customHeight="1">
      <c r="C131" s="381" t="s">
        <v>246</v>
      </c>
      <c r="D131" s="788"/>
      <c r="E131" s="788"/>
      <c r="F131" s="1076"/>
      <c r="G131" s="245" t="e">
        <f t="shared" si="20"/>
        <v>#DIV/0!</v>
      </c>
      <c r="H131" s="788"/>
      <c r="I131" s="788"/>
      <c r="J131" s="1076"/>
      <c r="K131" s="245" t="e">
        <f t="shared" si="21"/>
        <v>#DIV/0!</v>
      </c>
      <c r="L131" s="788"/>
      <c r="M131" s="788"/>
      <c r="N131" s="1076"/>
      <c r="O131" s="245" t="e">
        <f t="shared" si="22"/>
        <v>#DIV/0!</v>
      </c>
      <c r="P131" s="788"/>
      <c r="Q131" s="788"/>
      <c r="R131" s="1076"/>
      <c r="S131" s="245" t="e">
        <f t="shared" si="23"/>
        <v>#DIV/0!</v>
      </c>
      <c r="T131" s="788"/>
      <c r="U131" s="788"/>
      <c r="V131" s="1076"/>
      <c r="W131" s="245" t="e">
        <f t="shared" si="24"/>
        <v>#DIV/0!</v>
      </c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s="119" customFormat="1" ht="18.75" customHeight="1">
      <c r="C132" s="381" t="s">
        <v>247</v>
      </c>
      <c r="D132" s="788"/>
      <c r="E132" s="788"/>
      <c r="F132" s="1076"/>
      <c r="G132" s="245" t="e">
        <f t="shared" si="20"/>
        <v>#DIV/0!</v>
      </c>
      <c r="H132" s="788"/>
      <c r="I132" s="788"/>
      <c r="J132" s="1076"/>
      <c r="K132" s="245" t="e">
        <f t="shared" si="21"/>
        <v>#DIV/0!</v>
      </c>
      <c r="L132" s="788"/>
      <c r="M132" s="788"/>
      <c r="N132" s="1076"/>
      <c r="O132" s="245" t="e">
        <f t="shared" si="22"/>
        <v>#DIV/0!</v>
      </c>
      <c r="P132" s="788"/>
      <c r="Q132" s="788"/>
      <c r="R132" s="1076"/>
      <c r="S132" s="245" t="e">
        <f t="shared" si="23"/>
        <v>#DIV/0!</v>
      </c>
      <c r="T132" s="788"/>
      <c r="U132" s="788"/>
      <c r="V132" s="1076"/>
      <c r="W132" s="245" t="e">
        <f t="shared" si="24"/>
        <v>#DIV/0!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s="119" customFormat="1" ht="18.75" customHeight="1">
      <c r="C133" s="381" t="s">
        <v>248</v>
      </c>
      <c r="D133" s="788"/>
      <c r="E133" s="788"/>
      <c r="F133" s="1076"/>
      <c r="G133" s="245" t="e">
        <f t="shared" si="20"/>
        <v>#DIV/0!</v>
      </c>
      <c r="H133" s="788"/>
      <c r="I133" s="788"/>
      <c r="J133" s="1076"/>
      <c r="K133" s="245" t="e">
        <f t="shared" si="21"/>
        <v>#DIV/0!</v>
      </c>
      <c r="L133" s="788"/>
      <c r="M133" s="788"/>
      <c r="N133" s="1076"/>
      <c r="O133" s="245" t="e">
        <f t="shared" si="22"/>
        <v>#DIV/0!</v>
      </c>
      <c r="P133" s="788"/>
      <c r="Q133" s="788"/>
      <c r="R133" s="1076"/>
      <c r="S133" s="245" t="e">
        <f t="shared" si="23"/>
        <v>#DIV/0!</v>
      </c>
      <c r="T133" s="788"/>
      <c r="U133" s="788"/>
      <c r="V133" s="1076"/>
      <c r="W133" s="245" t="e">
        <f t="shared" si="24"/>
        <v>#DIV/0!</v>
      </c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s="119" customFormat="1" ht="18.75" customHeight="1">
      <c r="C134" s="381" t="s">
        <v>249</v>
      </c>
      <c r="D134" s="788"/>
      <c r="E134" s="788"/>
      <c r="F134" s="1076"/>
      <c r="G134" s="245" t="e">
        <f t="shared" si="20"/>
        <v>#DIV/0!</v>
      </c>
      <c r="H134" s="788"/>
      <c r="I134" s="788"/>
      <c r="J134" s="1076"/>
      <c r="K134" s="245" t="e">
        <f t="shared" si="21"/>
        <v>#DIV/0!</v>
      </c>
      <c r="L134" s="788"/>
      <c r="M134" s="788"/>
      <c r="N134" s="1076"/>
      <c r="O134" s="245" t="e">
        <f t="shared" si="22"/>
        <v>#DIV/0!</v>
      </c>
      <c r="P134" s="788"/>
      <c r="Q134" s="788"/>
      <c r="R134" s="1076"/>
      <c r="S134" s="245" t="e">
        <f t="shared" si="23"/>
        <v>#DIV/0!</v>
      </c>
      <c r="T134" s="788"/>
      <c r="U134" s="788"/>
      <c r="V134" s="1076"/>
      <c r="W134" s="245" t="e">
        <f t="shared" si="24"/>
        <v>#DIV/0!</v>
      </c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s="119" customFormat="1" ht="18.75" customHeight="1">
      <c r="C135" s="381" t="s">
        <v>250</v>
      </c>
      <c r="D135" s="788"/>
      <c r="E135" s="788"/>
      <c r="F135" s="1076"/>
      <c r="G135" s="245" t="e">
        <f t="shared" si="20"/>
        <v>#DIV/0!</v>
      </c>
      <c r="H135" s="788"/>
      <c r="I135" s="788"/>
      <c r="J135" s="1076"/>
      <c r="K135" s="245" t="e">
        <f t="shared" si="21"/>
        <v>#DIV/0!</v>
      </c>
      <c r="L135" s="788"/>
      <c r="M135" s="788"/>
      <c r="N135" s="1076"/>
      <c r="O135" s="245" t="e">
        <f t="shared" si="22"/>
        <v>#DIV/0!</v>
      </c>
      <c r="P135" s="788"/>
      <c r="Q135" s="788"/>
      <c r="R135" s="1076"/>
      <c r="S135" s="245" t="e">
        <f t="shared" si="23"/>
        <v>#DIV/0!</v>
      </c>
      <c r="T135" s="788"/>
      <c r="U135" s="788"/>
      <c r="V135" s="1076"/>
      <c r="W135" s="245" t="e">
        <f t="shared" si="24"/>
        <v>#DIV/0!</v>
      </c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s="119" customFormat="1" ht="18.75" customHeight="1">
      <c r="C136" s="381" t="s">
        <v>251</v>
      </c>
      <c r="D136" s="788"/>
      <c r="E136" s="788"/>
      <c r="F136" s="1076"/>
      <c r="G136" s="245" t="e">
        <f t="shared" si="20"/>
        <v>#DIV/0!</v>
      </c>
      <c r="H136" s="788"/>
      <c r="I136" s="788"/>
      <c r="J136" s="1076"/>
      <c r="K136" s="245" t="e">
        <f t="shared" si="21"/>
        <v>#DIV/0!</v>
      </c>
      <c r="L136" s="788"/>
      <c r="M136" s="788"/>
      <c r="N136" s="1076"/>
      <c r="O136" s="245" t="e">
        <f t="shared" si="22"/>
        <v>#DIV/0!</v>
      </c>
      <c r="P136" s="788"/>
      <c r="Q136" s="788"/>
      <c r="R136" s="1076"/>
      <c r="S136" s="245" t="e">
        <f t="shared" si="23"/>
        <v>#DIV/0!</v>
      </c>
      <c r="T136" s="788"/>
      <c r="U136" s="788"/>
      <c r="V136" s="1076"/>
      <c r="W136" s="245" t="e">
        <f t="shared" si="24"/>
        <v>#DIV/0!</v>
      </c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s="119" customFormat="1" ht="18.75" customHeight="1" thickBot="1">
      <c r="C137" s="381" t="s">
        <v>192</v>
      </c>
      <c r="D137" s="788"/>
      <c r="E137" s="788"/>
      <c r="F137" s="1076"/>
      <c r="G137" s="245" t="e">
        <f t="shared" si="20"/>
        <v>#DIV/0!</v>
      </c>
      <c r="H137" s="788"/>
      <c r="I137" s="788"/>
      <c r="J137" s="1076"/>
      <c r="K137" s="245" t="e">
        <f t="shared" si="21"/>
        <v>#DIV/0!</v>
      </c>
      <c r="L137" s="788"/>
      <c r="M137" s="788"/>
      <c r="N137" s="1076"/>
      <c r="O137" s="245" t="e">
        <f t="shared" si="22"/>
        <v>#DIV/0!</v>
      </c>
      <c r="P137" s="788"/>
      <c r="Q137" s="788"/>
      <c r="R137" s="1076"/>
      <c r="S137" s="245" t="e">
        <f t="shared" si="23"/>
        <v>#DIV/0!</v>
      </c>
      <c r="T137" s="788"/>
      <c r="U137" s="788"/>
      <c r="V137" s="1076"/>
      <c r="W137" s="245" t="e">
        <f t="shared" si="24"/>
        <v>#DIV/0!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s="119" customFormat="1" ht="18.75" customHeight="1" thickBot="1">
      <c r="C138" s="387" t="s">
        <v>138</v>
      </c>
      <c r="D138" s="388">
        <f>SUM(D140:D164)</f>
        <v>0</v>
      </c>
      <c r="E138" s="388">
        <f>SUM(E140:E164)</f>
        <v>0</v>
      </c>
      <c r="F138" s="388">
        <f>SUM(F140:F164)</f>
        <v>0</v>
      </c>
      <c r="G138" s="389" t="e">
        <f>(D138/E138)*1000</f>
        <v>#DIV/0!</v>
      </c>
      <c r="H138" s="388">
        <f>SUM(H140:H164)</f>
        <v>0</v>
      </c>
      <c r="I138" s="388">
        <f>SUM(I140:I164)</f>
        <v>0</v>
      </c>
      <c r="J138" s="388">
        <f>SUM(J140:J164)</f>
        <v>0</v>
      </c>
      <c r="K138" s="389" t="e">
        <f>(H138/I138)*1000</f>
        <v>#DIV/0!</v>
      </c>
      <c r="L138" s="388">
        <f>SUM(L140:L164)</f>
        <v>0</v>
      </c>
      <c r="M138" s="388">
        <f>SUM(M140:M164)</f>
        <v>0</v>
      </c>
      <c r="N138" s="388">
        <f>SUM(N140:N164)</f>
        <v>0</v>
      </c>
      <c r="O138" s="389" t="e">
        <f>(L138/M138)*1000</f>
        <v>#DIV/0!</v>
      </c>
      <c r="P138" s="388">
        <f>SUM(P140:P164)</f>
        <v>0</v>
      </c>
      <c r="Q138" s="388">
        <f>SUM(Q140:Q164)</f>
        <v>0</v>
      </c>
      <c r="R138" s="388">
        <f>SUM(R140:R164)</f>
        <v>0</v>
      </c>
      <c r="S138" s="389" t="e">
        <f>(P138/Q138)*1000</f>
        <v>#DIV/0!</v>
      </c>
      <c r="T138" s="388">
        <f>SUM(T140:T164)</f>
        <v>0</v>
      </c>
      <c r="U138" s="388">
        <f>SUM(U140:U164)</f>
        <v>0</v>
      </c>
      <c r="V138" s="388">
        <f>SUM(V140:V164)</f>
        <v>0</v>
      </c>
      <c r="W138" s="389" t="e">
        <f>(T138/U138)*1000</f>
        <v>#DIV/0!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s="119" customFormat="1" ht="18.75" customHeight="1" thickBot="1">
      <c r="A139" s="74"/>
      <c r="C139" s="384" t="s">
        <v>252</v>
      </c>
      <c r="D139" s="385"/>
      <c r="E139" s="385"/>
      <c r="F139" s="385"/>
      <c r="G139" s="386"/>
      <c r="H139" s="385"/>
      <c r="I139" s="385"/>
      <c r="J139" s="385"/>
      <c r="K139" s="386"/>
      <c r="L139" s="385"/>
      <c r="M139" s="385"/>
      <c r="N139" s="385"/>
      <c r="O139" s="386"/>
      <c r="P139" s="385"/>
      <c r="Q139" s="385"/>
      <c r="R139" s="385"/>
      <c r="S139" s="386"/>
      <c r="T139" s="385"/>
      <c r="U139" s="385"/>
      <c r="V139" s="385"/>
      <c r="W139" s="38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s="119" customFormat="1" ht="18.75" customHeight="1">
      <c r="C140" s="381" t="s">
        <v>358</v>
      </c>
      <c r="D140" s="788"/>
      <c r="E140" s="788"/>
      <c r="F140" s="1076"/>
      <c r="G140" s="245" t="e">
        <f t="shared" ref="G140:G164" si="25">(D140/E140)*1000</f>
        <v>#DIV/0!</v>
      </c>
      <c r="H140" s="788"/>
      <c r="I140" s="788"/>
      <c r="J140" s="1076"/>
      <c r="K140" s="245" t="e">
        <f t="shared" ref="K140:K164" si="26">(H140/I140)*1000</f>
        <v>#DIV/0!</v>
      </c>
      <c r="L140" s="788"/>
      <c r="M140" s="788"/>
      <c r="N140" s="1076"/>
      <c r="O140" s="245" t="e">
        <f t="shared" ref="O140:O164" si="27">(L140/M140)*1000</f>
        <v>#DIV/0!</v>
      </c>
      <c r="P140" s="788"/>
      <c r="Q140" s="788"/>
      <c r="R140" s="1076"/>
      <c r="S140" s="245" t="e">
        <f t="shared" ref="S140:S164" si="28">(P140/Q140)*1000</f>
        <v>#DIV/0!</v>
      </c>
      <c r="T140" s="788"/>
      <c r="U140" s="788"/>
      <c r="V140" s="1076"/>
      <c r="W140" s="245" t="e">
        <f t="shared" ref="W140:W164" si="29">(T140/U140)*1000</f>
        <v>#DIV/0!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s="119" customFormat="1" ht="18.75" customHeight="1">
      <c r="C141" s="381" t="s">
        <v>359</v>
      </c>
      <c r="D141" s="788"/>
      <c r="E141" s="788"/>
      <c r="F141" s="1076"/>
      <c r="G141" s="245" t="e">
        <f t="shared" si="25"/>
        <v>#DIV/0!</v>
      </c>
      <c r="H141" s="788"/>
      <c r="I141" s="788"/>
      <c r="J141" s="1076"/>
      <c r="K141" s="245" t="e">
        <f t="shared" si="26"/>
        <v>#DIV/0!</v>
      </c>
      <c r="L141" s="788"/>
      <c r="M141" s="788"/>
      <c r="N141" s="1076"/>
      <c r="O141" s="245" t="e">
        <f t="shared" si="27"/>
        <v>#DIV/0!</v>
      </c>
      <c r="P141" s="788"/>
      <c r="Q141" s="788"/>
      <c r="R141" s="1076"/>
      <c r="S141" s="245" t="e">
        <f t="shared" si="28"/>
        <v>#DIV/0!</v>
      </c>
      <c r="T141" s="788"/>
      <c r="U141" s="788"/>
      <c r="V141" s="1076"/>
      <c r="W141" s="245" t="e">
        <f t="shared" si="29"/>
        <v>#DIV/0!</v>
      </c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s="119" customFormat="1" ht="18.75" customHeight="1">
      <c r="C142" s="381" t="s">
        <v>360</v>
      </c>
      <c r="D142" s="788"/>
      <c r="E142" s="788"/>
      <c r="F142" s="1076"/>
      <c r="G142" s="245" t="e">
        <f t="shared" si="25"/>
        <v>#DIV/0!</v>
      </c>
      <c r="H142" s="788"/>
      <c r="I142" s="788"/>
      <c r="J142" s="1076"/>
      <c r="K142" s="245" t="e">
        <f t="shared" si="26"/>
        <v>#DIV/0!</v>
      </c>
      <c r="L142" s="788"/>
      <c r="M142" s="788"/>
      <c r="N142" s="1076"/>
      <c r="O142" s="245" t="e">
        <f t="shared" si="27"/>
        <v>#DIV/0!</v>
      </c>
      <c r="P142" s="788"/>
      <c r="Q142" s="788"/>
      <c r="R142" s="1076"/>
      <c r="S142" s="245" t="e">
        <f t="shared" si="28"/>
        <v>#DIV/0!</v>
      </c>
      <c r="T142" s="788"/>
      <c r="U142" s="788"/>
      <c r="V142" s="1076"/>
      <c r="W142" s="245" t="e">
        <f t="shared" si="29"/>
        <v>#DIV/0!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s="119" customFormat="1" ht="18.75" customHeight="1">
      <c r="C143" s="381" t="s">
        <v>361</v>
      </c>
      <c r="D143" s="788"/>
      <c r="E143" s="788"/>
      <c r="F143" s="1076"/>
      <c r="G143" s="245" t="e">
        <f t="shared" si="25"/>
        <v>#DIV/0!</v>
      </c>
      <c r="H143" s="788"/>
      <c r="I143" s="788"/>
      <c r="J143" s="1076"/>
      <c r="K143" s="245" t="e">
        <f t="shared" si="26"/>
        <v>#DIV/0!</v>
      </c>
      <c r="L143" s="788"/>
      <c r="M143" s="788"/>
      <c r="N143" s="1076"/>
      <c r="O143" s="245" t="e">
        <f t="shared" si="27"/>
        <v>#DIV/0!</v>
      </c>
      <c r="P143" s="788"/>
      <c r="Q143" s="788"/>
      <c r="R143" s="1076"/>
      <c r="S143" s="245" t="e">
        <f t="shared" si="28"/>
        <v>#DIV/0!</v>
      </c>
      <c r="T143" s="788"/>
      <c r="U143" s="788"/>
      <c r="V143" s="1076"/>
      <c r="W143" s="245" t="e">
        <f t="shared" si="29"/>
        <v>#DIV/0!</v>
      </c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s="119" customFormat="1" ht="18.75" customHeight="1">
      <c r="C144" s="381" t="s">
        <v>362</v>
      </c>
      <c r="D144" s="788"/>
      <c r="E144" s="788"/>
      <c r="F144" s="1076"/>
      <c r="G144" s="245" t="e">
        <f t="shared" si="25"/>
        <v>#DIV/0!</v>
      </c>
      <c r="H144" s="788"/>
      <c r="I144" s="788"/>
      <c r="J144" s="1076"/>
      <c r="K144" s="245" t="e">
        <f t="shared" si="26"/>
        <v>#DIV/0!</v>
      </c>
      <c r="L144" s="788"/>
      <c r="M144" s="788"/>
      <c r="N144" s="1076"/>
      <c r="O144" s="245" t="e">
        <f t="shared" si="27"/>
        <v>#DIV/0!</v>
      </c>
      <c r="P144" s="788"/>
      <c r="Q144" s="788"/>
      <c r="R144" s="1076"/>
      <c r="S144" s="245" t="e">
        <f t="shared" si="28"/>
        <v>#DIV/0!</v>
      </c>
      <c r="T144" s="788"/>
      <c r="U144" s="788"/>
      <c r="V144" s="1076"/>
      <c r="W144" s="245" t="e">
        <f t="shared" si="29"/>
        <v>#DIV/0!</v>
      </c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3:47" s="119" customFormat="1" ht="18.75" customHeight="1">
      <c r="C145" s="381" t="s">
        <v>363</v>
      </c>
      <c r="D145" s="788"/>
      <c r="E145" s="788"/>
      <c r="F145" s="1076"/>
      <c r="G145" s="245" t="e">
        <f t="shared" si="25"/>
        <v>#DIV/0!</v>
      </c>
      <c r="H145" s="788"/>
      <c r="I145" s="788"/>
      <c r="J145" s="1076"/>
      <c r="K145" s="245" t="e">
        <f t="shared" si="26"/>
        <v>#DIV/0!</v>
      </c>
      <c r="L145" s="788"/>
      <c r="M145" s="788"/>
      <c r="N145" s="1076"/>
      <c r="O145" s="245" t="e">
        <f t="shared" si="27"/>
        <v>#DIV/0!</v>
      </c>
      <c r="P145" s="788"/>
      <c r="Q145" s="788"/>
      <c r="R145" s="1076"/>
      <c r="S145" s="245" t="e">
        <f t="shared" si="28"/>
        <v>#DIV/0!</v>
      </c>
      <c r="T145" s="788"/>
      <c r="U145" s="788"/>
      <c r="V145" s="1076"/>
      <c r="W145" s="245" t="e">
        <f t="shared" si="29"/>
        <v>#DIV/0!</v>
      </c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3:47" s="119" customFormat="1" ht="18.75" customHeight="1">
      <c r="C146" s="381" t="s">
        <v>364</v>
      </c>
      <c r="D146" s="788"/>
      <c r="E146" s="788"/>
      <c r="F146" s="1076"/>
      <c r="G146" s="245" t="e">
        <f t="shared" si="25"/>
        <v>#DIV/0!</v>
      </c>
      <c r="H146" s="788"/>
      <c r="I146" s="788"/>
      <c r="J146" s="1076"/>
      <c r="K146" s="245" t="e">
        <f t="shared" si="26"/>
        <v>#DIV/0!</v>
      </c>
      <c r="L146" s="788"/>
      <c r="M146" s="788"/>
      <c r="N146" s="1076"/>
      <c r="O146" s="245" t="e">
        <f t="shared" si="27"/>
        <v>#DIV/0!</v>
      </c>
      <c r="P146" s="788"/>
      <c r="Q146" s="788"/>
      <c r="R146" s="1076"/>
      <c r="S146" s="245" t="e">
        <f t="shared" si="28"/>
        <v>#DIV/0!</v>
      </c>
      <c r="T146" s="788"/>
      <c r="U146" s="788"/>
      <c r="V146" s="1076"/>
      <c r="W146" s="245" t="e">
        <f t="shared" si="29"/>
        <v>#DIV/0!</v>
      </c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3:47" s="119" customFormat="1" ht="18.75" customHeight="1">
      <c r="C147" s="381" t="s">
        <v>365</v>
      </c>
      <c r="D147" s="788"/>
      <c r="E147" s="788"/>
      <c r="F147" s="1076"/>
      <c r="G147" s="245" t="e">
        <f t="shared" si="25"/>
        <v>#DIV/0!</v>
      </c>
      <c r="H147" s="788"/>
      <c r="I147" s="788"/>
      <c r="J147" s="1076"/>
      <c r="K147" s="245" t="e">
        <f t="shared" si="26"/>
        <v>#DIV/0!</v>
      </c>
      <c r="L147" s="788"/>
      <c r="M147" s="788"/>
      <c r="N147" s="1076"/>
      <c r="O147" s="245" t="e">
        <f t="shared" si="27"/>
        <v>#DIV/0!</v>
      </c>
      <c r="P147" s="788"/>
      <c r="Q147" s="788"/>
      <c r="R147" s="1076"/>
      <c r="S147" s="245" t="e">
        <f t="shared" si="28"/>
        <v>#DIV/0!</v>
      </c>
      <c r="T147" s="788"/>
      <c r="U147" s="788"/>
      <c r="V147" s="1076"/>
      <c r="W147" s="245" t="e">
        <f t="shared" si="29"/>
        <v>#DIV/0!</v>
      </c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3:47" s="119" customFormat="1" ht="18.75" customHeight="1">
      <c r="C148" s="381" t="s">
        <v>366</v>
      </c>
      <c r="D148" s="788"/>
      <c r="E148" s="788"/>
      <c r="F148" s="1076"/>
      <c r="G148" s="245" t="e">
        <f t="shared" si="25"/>
        <v>#DIV/0!</v>
      </c>
      <c r="H148" s="788"/>
      <c r="I148" s="788"/>
      <c r="J148" s="1076"/>
      <c r="K148" s="245" t="e">
        <f t="shared" si="26"/>
        <v>#DIV/0!</v>
      </c>
      <c r="L148" s="788"/>
      <c r="M148" s="788"/>
      <c r="N148" s="1076"/>
      <c r="O148" s="245" t="e">
        <f t="shared" si="27"/>
        <v>#DIV/0!</v>
      </c>
      <c r="P148" s="788"/>
      <c r="Q148" s="788"/>
      <c r="R148" s="1076"/>
      <c r="S148" s="245" t="e">
        <f t="shared" si="28"/>
        <v>#DIV/0!</v>
      </c>
      <c r="T148" s="788"/>
      <c r="U148" s="788"/>
      <c r="V148" s="1076"/>
      <c r="W148" s="245" t="e">
        <f t="shared" si="29"/>
        <v>#DIV/0!</v>
      </c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3:47" s="119" customFormat="1" ht="18.75" customHeight="1">
      <c r="C149" s="381" t="s">
        <v>367</v>
      </c>
      <c r="D149" s="788"/>
      <c r="E149" s="788"/>
      <c r="F149" s="1076"/>
      <c r="G149" s="245" t="e">
        <f t="shared" si="25"/>
        <v>#DIV/0!</v>
      </c>
      <c r="H149" s="788"/>
      <c r="I149" s="788"/>
      <c r="J149" s="1076"/>
      <c r="K149" s="245" t="e">
        <f t="shared" si="26"/>
        <v>#DIV/0!</v>
      </c>
      <c r="L149" s="788"/>
      <c r="M149" s="788"/>
      <c r="N149" s="1076"/>
      <c r="O149" s="245" t="e">
        <f t="shared" si="27"/>
        <v>#DIV/0!</v>
      </c>
      <c r="P149" s="788"/>
      <c r="Q149" s="788"/>
      <c r="R149" s="1076"/>
      <c r="S149" s="245" t="e">
        <f t="shared" si="28"/>
        <v>#DIV/0!</v>
      </c>
      <c r="T149" s="788"/>
      <c r="U149" s="788"/>
      <c r="V149" s="1076"/>
      <c r="W149" s="245" t="e">
        <f t="shared" si="29"/>
        <v>#DIV/0!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3:47" s="119" customFormat="1" ht="18.75" customHeight="1">
      <c r="C150" s="381" t="s">
        <v>368</v>
      </c>
      <c r="D150" s="788"/>
      <c r="E150" s="788"/>
      <c r="F150" s="1076"/>
      <c r="G150" s="245" t="e">
        <f t="shared" si="25"/>
        <v>#DIV/0!</v>
      </c>
      <c r="H150" s="788"/>
      <c r="I150" s="788"/>
      <c r="J150" s="1076"/>
      <c r="K150" s="245" t="e">
        <f t="shared" si="26"/>
        <v>#DIV/0!</v>
      </c>
      <c r="L150" s="788"/>
      <c r="M150" s="788"/>
      <c r="N150" s="1076"/>
      <c r="O150" s="245" t="e">
        <f t="shared" si="27"/>
        <v>#DIV/0!</v>
      </c>
      <c r="P150" s="788"/>
      <c r="Q150" s="788"/>
      <c r="R150" s="1076"/>
      <c r="S150" s="245" t="e">
        <f t="shared" si="28"/>
        <v>#DIV/0!</v>
      </c>
      <c r="T150" s="788"/>
      <c r="U150" s="788"/>
      <c r="V150" s="1076"/>
      <c r="W150" s="245" t="e">
        <f t="shared" si="29"/>
        <v>#DIV/0!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3:47" s="119" customFormat="1" ht="18.75" customHeight="1">
      <c r="C151" s="381" t="s">
        <v>369</v>
      </c>
      <c r="D151" s="788"/>
      <c r="E151" s="788"/>
      <c r="F151" s="1076"/>
      <c r="G151" s="245" t="e">
        <f t="shared" si="25"/>
        <v>#DIV/0!</v>
      </c>
      <c r="H151" s="788"/>
      <c r="I151" s="788"/>
      <c r="J151" s="1076"/>
      <c r="K151" s="245" t="e">
        <f t="shared" si="26"/>
        <v>#DIV/0!</v>
      </c>
      <c r="L151" s="788"/>
      <c r="M151" s="788"/>
      <c r="N151" s="1076"/>
      <c r="O151" s="245" t="e">
        <f t="shared" si="27"/>
        <v>#DIV/0!</v>
      </c>
      <c r="P151" s="788"/>
      <c r="Q151" s="788"/>
      <c r="R151" s="1076"/>
      <c r="S151" s="245" t="e">
        <f t="shared" si="28"/>
        <v>#DIV/0!</v>
      </c>
      <c r="T151" s="788"/>
      <c r="U151" s="788"/>
      <c r="V151" s="1076"/>
      <c r="W151" s="245" t="e">
        <f t="shared" si="29"/>
        <v>#DIV/0!</v>
      </c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3:47" s="119" customFormat="1" ht="18.75" customHeight="1">
      <c r="C152" s="381" t="s">
        <v>370</v>
      </c>
      <c r="D152" s="788"/>
      <c r="E152" s="788"/>
      <c r="F152" s="1076"/>
      <c r="G152" s="245" t="e">
        <f t="shared" si="25"/>
        <v>#DIV/0!</v>
      </c>
      <c r="H152" s="788"/>
      <c r="I152" s="788"/>
      <c r="J152" s="1076"/>
      <c r="K152" s="245" t="e">
        <f t="shared" si="26"/>
        <v>#DIV/0!</v>
      </c>
      <c r="L152" s="788"/>
      <c r="M152" s="788"/>
      <c r="N152" s="1076"/>
      <c r="O152" s="245" t="e">
        <f t="shared" si="27"/>
        <v>#DIV/0!</v>
      </c>
      <c r="P152" s="788"/>
      <c r="Q152" s="788"/>
      <c r="R152" s="1076"/>
      <c r="S152" s="245" t="e">
        <f t="shared" si="28"/>
        <v>#DIV/0!</v>
      </c>
      <c r="T152" s="788"/>
      <c r="U152" s="788"/>
      <c r="V152" s="1076"/>
      <c r="W152" s="245" t="e">
        <f t="shared" si="29"/>
        <v>#DIV/0!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3:47" s="119" customFormat="1" ht="18.75" customHeight="1">
      <c r="C153" s="381" t="s">
        <v>371</v>
      </c>
      <c r="D153" s="788"/>
      <c r="E153" s="788"/>
      <c r="F153" s="1076"/>
      <c r="G153" s="245" t="e">
        <f t="shared" si="25"/>
        <v>#DIV/0!</v>
      </c>
      <c r="H153" s="788"/>
      <c r="I153" s="788"/>
      <c r="J153" s="1076"/>
      <c r="K153" s="245" t="e">
        <f t="shared" si="26"/>
        <v>#DIV/0!</v>
      </c>
      <c r="L153" s="788"/>
      <c r="M153" s="788"/>
      <c r="N153" s="1076"/>
      <c r="O153" s="245" t="e">
        <f t="shared" si="27"/>
        <v>#DIV/0!</v>
      </c>
      <c r="P153" s="788"/>
      <c r="Q153" s="788"/>
      <c r="R153" s="1076"/>
      <c r="S153" s="245" t="e">
        <f t="shared" si="28"/>
        <v>#DIV/0!</v>
      </c>
      <c r="T153" s="788"/>
      <c r="U153" s="788"/>
      <c r="V153" s="1076"/>
      <c r="W153" s="245" t="e">
        <f t="shared" si="29"/>
        <v>#DIV/0!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3:47" s="119" customFormat="1" ht="18.75" customHeight="1">
      <c r="C154" s="381" t="s">
        <v>372</v>
      </c>
      <c r="D154" s="788"/>
      <c r="E154" s="788"/>
      <c r="F154" s="1076"/>
      <c r="G154" s="245" t="e">
        <f t="shared" si="25"/>
        <v>#DIV/0!</v>
      </c>
      <c r="H154" s="788"/>
      <c r="I154" s="788"/>
      <c r="J154" s="1076"/>
      <c r="K154" s="245" t="e">
        <f t="shared" si="26"/>
        <v>#DIV/0!</v>
      </c>
      <c r="L154" s="788"/>
      <c r="M154" s="788"/>
      <c r="N154" s="1076"/>
      <c r="O154" s="245" t="e">
        <f t="shared" si="27"/>
        <v>#DIV/0!</v>
      </c>
      <c r="P154" s="788"/>
      <c r="Q154" s="788"/>
      <c r="R154" s="1076"/>
      <c r="S154" s="245" t="e">
        <f t="shared" si="28"/>
        <v>#DIV/0!</v>
      </c>
      <c r="T154" s="788"/>
      <c r="U154" s="788"/>
      <c r="V154" s="1076"/>
      <c r="W154" s="245" t="e">
        <f t="shared" si="29"/>
        <v>#DIV/0!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3:47" s="119" customFormat="1" ht="18.75" customHeight="1">
      <c r="C155" s="381" t="s">
        <v>373</v>
      </c>
      <c r="D155" s="788"/>
      <c r="E155" s="788"/>
      <c r="F155" s="1076"/>
      <c r="G155" s="245" t="e">
        <f t="shared" si="25"/>
        <v>#DIV/0!</v>
      </c>
      <c r="H155" s="788"/>
      <c r="I155" s="788"/>
      <c r="J155" s="1076"/>
      <c r="K155" s="245" t="e">
        <f t="shared" si="26"/>
        <v>#DIV/0!</v>
      </c>
      <c r="L155" s="788"/>
      <c r="M155" s="788"/>
      <c r="N155" s="1076"/>
      <c r="O155" s="245" t="e">
        <f t="shared" si="27"/>
        <v>#DIV/0!</v>
      </c>
      <c r="P155" s="788"/>
      <c r="Q155" s="788"/>
      <c r="R155" s="1076"/>
      <c r="S155" s="245" t="e">
        <f t="shared" si="28"/>
        <v>#DIV/0!</v>
      </c>
      <c r="T155" s="788"/>
      <c r="U155" s="788"/>
      <c r="V155" s="1076"/>
      <c r="W155" s="245" t="e">
        <f t="shared" si="29"/>
        <v>#DIV/0!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3:47" s="119" customFormat="1" ht="18.75" customHeight="1">
      <c r="C156" s="381" t="s">
        <v>374</v>
      </c>
      <c r="D156" s="788"/>
      <c r="E156" s="788"/>
      <c r="F156" s="1076"/>
      <c r="G156" s="245" t="e">
        <f t="shared" si="25"/>
        <v>#DIV/0!</v>
      </c>
      <c r="H156" s="788"/>
      <c r="I156" s="788"/>
      <c r="J156" s="1076"/>
      <c r="K156" s="245" t="e">
        <f t="shared" si="26"/>
        <v>#DIV/0!</v>
      </c>
      <c r="L156" s="788"/>
      <c r="M156" s="788"/>
      <c r="N156" s="1076"/>
      <c r="O156" s="245" t="e">
        <f t="shared" si="27"/>
        <v>#DIV/0!</v>
      </c>
      <c r="P156" s="788"/>
      <c r="Q156" s="788"/>
      <c r="R156" s="1076"/>
      <c r="S156" s="245" t="e">
        <f t="shared" si="28"/>
        <v>#DIV/0!</v>
      </c>
      <c r="T156" s="788"/>
      <c r="U156" s="788"/>
      <c r="V156" s="1076"/>
      <c r="W156" s="245" t="e">
        <f t="shared" si="29"/>
        <v>#DIV/0!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3:47" s="119" customFormat="1" ht="18.75" customHeight="1">
      <c r="C157" s="381" t="s">
        <v>375</v>
      </c>
      <c r="D157" s="788"/>
      <c r="E157" s="788"/>
      <c r="F157" s="1076"/>
      <c r="G157" s="245" t="e">
        <f t="shared" si="25"/>
        <v>#DIV/0!</v>
      </c>
      <c r="H157" s="788"/>
      <c r="I157" s="788"/>
      <c r="J157" s="1076"/>
      <c r="K157" s="245" t="e">
        <f t="shared" si="26"/>
        <v>#DIV/0!</v>
      </c>
      <c r="L157" s="788"/>
      <c r="M157" s="788"/>
      <c r="N157" s="1076"/>
      <c r="O157" s="245" t="e">
        <f t="shared" si="27"/>
        <v>#DIV/0!</v>
      </c>
      <c r="P157" s="788"/>
      <c r="Q157" s="788"/>
      <c r="R157" s="1076"/>
      <c r="S157" s="245" t="e">
        <f t="shared" si="28"/>
        <v>#DIV/0!</v>
      </c>
      <c r="T157" s="788"/>
      <c r="U157" s="788"/>
      <c r="V157" s="1076"/>
      <c r="W157" s="245" t="e">
        <f t="shared" si="29"/>
        <v>#DIV/0!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3:47" s="119" customFormat="1" ht="18.75" customHeight="1">
      <c r="C158" s="381" t="s">
        <v>376</v>
      </c>
      <c r="D158" s="788"/>
      <c r="E158" s="788"/>
      <c r="F158" s="1076"/>
      <c r="G158" s="245" t="e">
        <f t="shared" si="25"/>
        <v>#DIV/0!</v>
      </c>
      <c r="H158" s="788"/>
      <c r="I158" s="788"/>
      <c r="J158" s="1076"/>
      <c r="K158" s="245" t="e">
        <f t="shared" si="26"/>
        <v>#DIV/0!</v>
      </c>
      <c r="L158" s="788"/>
      <c r="M158" s="788"/>
      <c r="N158" s="1076"/>
      <c r="O158" s="245" t="e">
        <f t="shared" si="27"/>
        <v>#DIV/0!</v>
      </c>
      <c r="P158" s="788"/>
      <c r="Q158" s="788"/>
      <c r="R158" s="1076"/>
      <c r="S158" s="245" t="e">
        <f t="shared" si="28"/>
        <v>#DIV/0!</v>
      </c>
      <c r="T158" s="788"/>
      <c r="U158" s="788"/>
      <c r="V158" s="1076"/>
      <c r="W158" s="245" t="e">
        <f t="shared" si="29"/>
        <v>#DIV/0!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3:47" s="119" customFormat="1" ht="18.75" customHeight="1">
      <c r="C159" s="381" t="s">
        <v>377</v>
      </c>
      <c r="D159" s="788"/>
      <c r="E159" s="788"/>
      <c r="F159" s="1076"/>
      <c r="G159" s="245" t="e">
        <f t="shared" si="25"/>
        <v>#DIV/0!</v>
      </c>
      <c r="H159" s="788"/>
      <c r="I159" s="788"/>
      <c r="J159" s="1076"/>
      <c r="K159" s="245" t="e">
        <f t="shared" si="26"/>
        <v>#DIV/0!</v>
      </c>
      <c r="L159" s="788"/>
      <c r="M159" s="788"/>
      <c r="N159" s="1076"/>
      <c r="O159" s="245" t="e">
        <f t="shared" si="27"/>
        <v>#DIV/0!</v>
      </c>
      <c r="P159" s="788"/>
      <c r="Q159" s="788"/>
      <c r="R159" s="1076"/>
      <c r="S159" s="245" t="e">
        <f t="shared" si="28"/>
        <v>#DIV/0!</v>
      </c>
      <c r="T159" s="788"/>
      <c r="U159" s="788"/>
      <c r="V159" s="1076"/>
      <c r="W159" s="245" t="e">
        <f t="shared" si="29"/>
        <v>#DIV/0!</v>
      </c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3:47" s="119" customFormat="1" ht="18.75" customHeight="1">
      <c r="C160" s="381" t="s">
        <v>378</v>
      </c>
      <c r="D160" s="788"/>
      <c r="E160" s="788"/>
      <c r="F160" s="1076"/>
      <c r="G160" s="245" t="e">
        <f t="shared" si="25"/>
        <v>#DIV/0!</v>
      </c>
      <c r="H160" s="788"/>
      <c r="I160" s="788"/>
      <c r="J160" s="1076"/>
      <c r="K160" s="245" t="e">
        <f t="shared" si="26"/>
        <v>#DIV/0!</v>
      </c>
      <c r="L160" s="788"/>
      <c r="M160" s="788"/>
      <c r="N160" s="1076"/>
      <c r="O160" s="245" t="e">
        <f t="shared" si="27"/>
        <v>#DIV/0!</v>
      </c>
      <c r="P160" s="788"/>
      <c r="Q160" s="788"/>
      <c r="R160" s="1076"/>
      <c r="S160" s="245" t="e">
        <f t="shared" si="28"/>
        <v>#DIV/0!</v>
      </c>
      <c r="T160" s="788"/>
      <c r="U160" s="788"/>
      <c r="V160" s="1076"/>
      <c r="W160" s="245" t="e">
        <f t="shared" si="29"/>
        <v>#DIV/0!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s="119" customFormat="1" ht="18.75" customHeight="1">
      <c r="C161" s="381" t="s">
        <v>379</v>
      </c>
      <c r="D161" s="788"/>
      <c r="E161" s="788"/>
      <c r="F161" s="1076"/>
      <c r="G161" s="245" t="e">
        <f t="shared" si="25"/>
        <v>#DIV/0!</v>
      </c>
      <c r="H161" s="788"/>
      <c r="I161" s="788"/>
      <c r="J161" s="1076"/>
      <c r="K161" s="245" t="e">
        <f t="shared" si="26"/>
        <v>#DIV/0!</v>
      </c>
      <c r="L161" s="788"/>
      <c r="M161" s="788"/>
      <c r="N161" s="1076"/>
      <c r="O161" s="245" t="e">
        <f t="shared" si="27"/>
        <v>#DIV/0!</v>
      </c>
      <c r="P161" s="788"/>
      <c r="Q161" s="788"/>
      <c r="R161" s="1076"/>
      <c r="S161" s="245" t="e">
        <f t="shared" si="28"/>
        <v>#DIV/0!</v>
      </c>
      <c r="T161" s="788"/>
      <c r="U161" s="788"/>
      <c r="V161" s="1076"/>
      <c r="W161" s="245" t="e">
        <f t="shared" si="29"/>
        <v>#DIV/0!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s="119" customFormat="1" ht="18.75" customHeight="1">
      <c r="C162" s="381" t="s">
        <v>380</v>
      </c>
      <c r="D162" s="788"/>
      <c r="E162" s="788"/>
      <c r="F162" s="1076"/>
      <c r="G162" s="245" t="e">
        <f t="shared" si="25"/>
        <v>#DIV/0!</v>
      </c>
      <c r="H162" s="788"/>
      <c r="I162" s="788"/>
      <c r="J162" s="1076"/>
      <c r="K162" s="245" t="e">
        <f t="shared" si="26"/>
        <v>#DIV/0!</v>
      </c>
      <c r="L162" s="788"/>
      <c r="M162" s="788"/>
      <c r="N162" s="1076"/>
      <c r="O162" s="245" t="e">
        <f t="shared" si="27"/>
        <v>#DIV/0!</v>
      </c>
      <c r="P162" s="788"/>
      <c r="Q162" s="788"/>
      <c r="R162" s="1076"/>
      <c r="S162" s="245" t="e">
        <f t="shared" si="28"/>
        <v>#DIV/0!</v>
      </c>
      <c r="T162" s="788"/>
      <c r="U162" s="788"/>
      <c r="V162" s="1076"/>
      <c r="W162" s="245" t="e">
        <f t="shared" si="29"/>
        <v>#DIV/0!</v>
      </c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s="119" customFormat="1" ht="18.75" customHeight="1">
      <c r="C163" s="381" t="s">
        <v>381</v>
      </c>
      <c r="D163" s="788"/>
      <c r="E163" s="788"/>
      <c r="F163" s="1076"/>
      <c r="G163" s="245" t="e">
        <f t="shared" si="25"/>
        <v>#DIV/0!</v>
      </c>
      <c r="H163" s="788"/>
      <c r="I163" s="788"/>
      <c r="J163" s="1076"/>
      <c r="K163" s="245" t="e">
        <f t="shared" si="26"/>
        <v>#DIV/0!</v>
      </c>
      <c r="L163" s="788"/>
      <c r="M163" s="788"/>
      <c r="N163" s="1076"/>
      <c r="O163" s="245" t="e">
        <f t="shared" si="27"/>
        <v>#DIV/0!</v>
      </c>
      <c r="P163" s="788"/>
      <c r="Q163" s="788"/>
      <c r="R163" s="1076"/>
      <c r="S163" s="245" t="e">
        <f t="shared" si="28"/>
        <v>#DIV/0!</v>
      </c>
      <c r="T163" s="788"/>
      <c r="U163" s="788"/>
      <c r="V163" s="1076"/>
      <c r="W163" s="245" t="e">
        <f t="shared" si="29"/>
        <v>#DIV/0!</v>
      </c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s="119" customFormat="1" ht="18.75" customHeight="1" thickBot="1">
      <c r="C164" s="381" t="s">
        <v>192</v>
      </c>
      <c r="D164" s="788"/>
      <c r="E164" s="788"/>
      <c r="F164" s="1076"/>
      <c r="G164" s="245" t="e">
        <f t="shared" si="25"/>
        <v>#DIV/0!</v>
      </c>
      <c r="H164" s="788"/>
      <c r="I164" s="788"/>
      <c r="J164" s="1076"/>
      <c r="K164" s="245" t="e">
        <f t="shared" si="26"/>
        <v>#DIV/0!</v>
      </c>
      <c r="L164" s="788"/>
      <c r="M164" s="788"/>
      <c r="N164" s="1076"/>
      <c r="O164" s="245" t="e">
        <f t="shared" si="27"/>
        <v>#DIV/0!</v>
      </c>
      <c r="P164" s="788"/>
      <c r="Q164" s="788"/>
      <c r="R164" s="1076"/>
      <c r="S164" s="245" t="e">
        <f t="shared" si="28"/>
        <v>#DIV/0!</v>
      </c>
      <c r="T164" s="788"/>
      <c r="U164" s="788"/>
      <c r="V164" s="1076"/>
      <c r="W164" s="245" t="e">
        <f t="shared" si="29"/>
        <v>#DIV/0!</v>
      </c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s="119" customFormat="1" ht="18.75" customHeight="1" thickBot="1">
      <c r="C165" s="387" t="s">
        <v>139</v>
      </c>
      <c r="D165" s="388">
        <f>SUM(D167:D188)</f>
        <v>0</v>
      </c>
      <c r="E165" s="388">
        <f>SUM(E167:E188)</f>
        <v>0</v>
      </c>
      <c r="F165" s="388">
        <f>SUM(F167:F188)</f>
        <v>0</v>
      </c>
      <c r="G165" s="389" t="e">
        <f>(D165/E165)*1000</f>
        <v>#DIV/0!</v>
      </c>
      <c r="H165" s="388">
        <f>SUM(H167:H188)</f>
        <v>0</v>
      </c>
      <c r="I165" s="388">
        <f>SUM(I167:I188)</f>
        <v>0</v>
      </c>
      <c r="J165" s="388">
        <f>SUM(J167:J188)</f>
        <v>0</v>
      </c>
      <c r="K165" s="389" t="e">
        <f>(H165/I165)*1000</f>
        <v>#DIV/0!</v>
      </c>
      <c r="L165" s="388">
        <f>SUM(L167:L188)</f>
        <v>0</v>
      </c>
      <c r="M165" s="388">
        <f>SUM(M167:M188)</f>
        <v>0</v>
      </c>
      <c r="N165" s="388">
        <f>SUM(N167:N188)</f>
        <v>0</v>
      </c>
      <c r="O165" s="389" t="e">
        <f>(L165/M165)*1000</f>
        <v>#DIV/0!</v>
      </c>
      <c r="P165" s="388">
        <f>SUM(P167:P188)</f>
        <v>0</v>
      </c>
      <c r="Q165" s="388">
        <f>SUM(Q167:Q188)</f>
        <v>0</v>
      </c>
      <c r="R165" s="388">
        <f>SUM(R167:R188)</f>
        <v>0</v>
      </c>
      <c r="S165" s="389" t="e">
        <f>(P165/Q165)*1000</f>
        <v>#DIV/0!</v>
      </c>
      <c r="T165" s="388">
        <f>SUM(T167:T188)</f>
        <v>0</v>
      </c>
      <c r="U165" s="388">
        <f>SUM(U167:U188)</f>
        <v>0</v>
      </c>
      <c r="V165" s="388">
        <f>SUM(V167:V188)</f>
        <v>0</v>
      </c>
      <c r="W165" s="389" t="e">
        <f>(T165/U165)*1000</f>
        <v>#DIV/0!</v>
      </c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s="119" customFormat="1" ht="18.75" customHeight="1" thickBot="1">
      <c r="A166" s="74"/>
      <c r="C166" s="384" t="s">
        <v>253</v>
      </c>
      <c r="D166" s="385"/>
      <c r="E166" s="385"/>
      <c r="F166" s="385"/>
      <c r="G166" s="386"/>
      <c r="H166" s="385"/>
      <c r="I166" s="385"/>
      <c r="J166" s="385"/>
      <c r="K166" s="386"/>
      <c r="L166" s="385"/>
      <c r="M166" s="385"/>
      <c r="N166" s="385"/>
      <c r="O166" s="386"/>
      <c r="P166" s="385"/>
      <c r="Q166" s="385"/>
      <c r="R166" s="385"/>
      <c r="S166" s="386"/>
      <c r="T166" s="385"/>
      <c r="U166" s="385"/>
      <c r="V166" s="385"/>
      <c r="W166" s="38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s="119" customFormat="1" ht="18.75" customHeight="1">
      <c r="C167" s="381" t="s">
        <v>254</v>
      </c>
      <c r="D167" s="788"/>
      <c r="E167" s="1090"/>
      <c r="F167" s="1076"/>
      <c r="G167" s="245" t="e">
        <f t="shared" ref="G167:G188" si="30">(D167/E167)*1000</f>
        <v>#DIV/0!</v>
      </c>
      <c r="H167" s="788"/>
      <c r="I167" s="788"/>
      <c r="J167" s="1076"/>
      <c r="K167" s="245" t="e">
        <f t="shared" ref="K167:K188" si="31">(H167/I167)*1000</f>
        <v>#DIV/0!</v>
      </c>
      <c r="L167" s="788"/>
      <c r="M167" s="788"/>
      <c r="N167" s="1076"/>
      <c r="O167" s="245" t="e">
        <f t="shared" ref="O167:O188" si="32">(L167/M167)*1000</f>
        <v>#DIV/0!</v>
      </c>
      <c r="P167" s="788"/>
      <c r="Q167" s="788"/>
      <c r="R167" s="1076"/>
      <c r="S167" s="245" t="e">
        <f t="shared" ref="S167:S188" si="33">(P167/Q167)*1000</f>
        <v>#DIV/0!</v>
      </c>
      <c r="T167" s="788"/>
      <c r="U167" s="788"/>
      <c r="V167" s="1076"/>
      <c r="W167" s="245" t="e">
        <f t="shared" ref="W167:W188" si="34">(T167/U167)*1000</f>
        <v>#DIV/0!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s="119" customFormat="1" ht="18.75" customHeight="1">
      <c r="C168" s="381" t="s">
        <v>255</v>
      </c>
      <c r="D168" s="788"/>
      <c r="E168" s="1090"/>
      <c r="F168" s="1076"/>
      <c r="G168" s="245" t="e">
        <f t="shared" si="30"/>
        <v>#DIV/0!</v>
      </c>
      <c r="H168" s="788"/>
      <c r="I168" s="788"/>
      <c r="J168" s="1076"/>
      <c r="K168" s="245" t="e">
        <f t="shared" si="31"/>
        <v>#DIV/0!</v>
      </c>
      <c r="L168" s="788"/>
      <c r="M168" s="788"/>
      <c r="N168" s="1076"/>
      <c r="O168" s="245" t="e">
        <f t="shared" si="32"/>
        <v>#DIV/0!</v>
      </c>
      <c r="P168" s="788"/>
      <c r="Q168" s="788"/>
      <c r="R168" s="1076"/>
      <c r="S168" s="245" t="e">
        <f t="shared" si="33"/>
        <v>#DIV/0!</v>
      </c>
      <c r="T168" s="788"/>
      <c r="U168" s="788"/>
      <c r="V168" s="1076"/>
      <c r="W168" s="245" t="e">
        <f t="shared" si="34"/>
        <v>#DIV/0!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s="119" customFormat="1" ht="18.75" customHeight="1">
      <c r="C169" s="381" t="s">
        <v>256</v>
      </c>
      <c r="D169" s="788"/>
      <c r="E169" s="1090"/>
      <c r="F169" s="1076"/>
      <c r="G169" s="245" t="e">
        <f t="shared" si="30"/>
        <v>#DIV/0!</v>
      </c>
      <c r="H169" s="788"/>
      <c r="I169" s="788"/>
      <c r="J169" s="1076"/>
      <c r="K169" s="245" t="e">
        <f t="shared" si="31"/>
        <v>#DIV/0!</v>
      </c>
      <c r="L169" s="788"/>
      <c r="M169" s="788"/>
      <c r="N169" s="1076"/>
      <c r="O169" s="245" t="e">
        <f t="shared" si="32"/>
        <v>#DIV/0!</v>
      </c>
      <c r="P169" s="788"/>
      <c r="Q169" s="788"/>
      <c r="R169" s="1076"/>
      <c r="S169" s="245" t="e">
        <f t="shared" si="33"/>
        <v>#DIV/0!</v>
      </c>
      <c r="T169" s="788"/>
      <c r="U169" s="788"/>
      <c r="V169" s="1076"/>
      <c r="W169" s="245" t="e">
        <f t="shared" si="34"/>
        <v>#DIV/0!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s="119" customFormat="1" ht="18.75" customHeight="1">
      <c r="C170" s="381" t="s">
        <v>257</v>
      </c>
      <c r="D170" s="788"/>
      <c r="E170" s="1090"/>
      <c r="F170" s="1076"/>
      <c r="G170" s="245" t="e">
        <f t="shared" si="30"/>
        <v>#DIV/0!</v>
      </c>
      <c r="H170" s="788"/>
      <c r="I170" s="788"/>
      <c r="J170" s="1076"/>
      <c r="K170" s="245" t="e">
        <f t="shared" si="31"/>
        <v>#DIV/0!</v>
      </c>
      <c r="L170" s="788"/>
      <c r="M170" s="788"/>
      <c r="N170" s="1076"/>
      <c r="O170" s="245" t="e">
        <f t="shared" si="32"/>
        <v>#DIV/0!</v>
      </c>
      <c r="P170" s="788"/>
      <c r="Q170" s="788"/>
      <c r="R170" s="1076"/>
      <c r="S170" s="245" t="e">
        <f t="shared" si="33"/>
        <v>#DIV/0!</v>
      </c>
      <c r="T170" s="788"/>
      <c r="U170" s="788"/>
      <c r="V170" s="1076"/>
      <c r="W170" s="245" t="e">
        <f t="shared" si="34"/>
        <v>#DIV/0!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s="119" customFormat="1" ht="18.75" customHeight="1">
      <c r="C171" s="381" t="s">
        <v>258</v>
      </c>
      <c r="D171" s="788"/>
      <c r="E171" s="1090"/>
      <c r="F171" s="1076"/>
      <c r="G171" s="245" t="e">
        <f t="shared" si="30"/>
        <v>#DIV/0!</v>
      </c>
      <c r="H171" s="788"/>
      <c r="I171" s="788"/>
      <c r="J171" s="1076"/>
      <c r="K171" s="245" t="e">
        <f t="shared" si="31"/>
        <v>#DIV/0!</v>
      </c>
      <c r="L171" s="788"/>
      <c r="M171" s="788"/>
      <c r="N171" s="1076"/>
      <c r="O171" s="245" t="e">
        <f t="shared" si="32"/>
        <v>#DIV/0!</v>
      </c>
      <c r="P171" s="788"/>
      <c r="Q171" s="788"/>
      <c r="R171" s="1076"/>
      <c r="S171" s="245" t="e">
        <f t="shared" si="33"/>
        <v>#DIV/0!</v>
      </c>
      <c r="T171" s="788"/>
      <c r="U171" s="788"/>
      <c r="V171" s="1076"/>
      <c r="W171" s="245" t="e">
        <f t="shared" si="34"/>
        <v>#DIV/0!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s="119" customFormat="1" ht="18.75" customHeight="1">
      <c r="C172" s="381" t="s">
        <v>259</v>
      </c>
      <c r="D172" s="788"/>
      <c r="E172" s="1090"/>
      <c r="F172" s="1076"/>
      <c r="G172" s="245" t="e">
        <f t="shared" si="30"/>
        <v>#DIV/0!</v>
      </c>
      <c r="H172" s="788"/>
      <c r="I172" s="788"/>
      <c r="J172" s="1076"/>
      <c r="K172" s="245" t="e">
        <f t="shared" si="31"/>
        <v>#DIV/0!</v>
      </c>
      <c r="L172" s="788"/>
      <c r="M172" s="788"/>
      <c r="N172" s="1076"/>
      <c r="O172" s="245" t="e">
        <f t="shared" si="32"/>
        <v>#DIV/0!</v>
      </c>
      <c r="P172" s="788"/>
      <c r="Q172" s="788"/>
      <c r="R172" s="1076"/>
      <c r="S172" s="245" t="e">
        <f t="shared" si="33"/>
        <v>#DIV/0!</v>
      </c>
      <c r="T172" s="788"/>
      <c r="U172" s="788"/>
      <c r="V172" s="1076"/>
      <c r="W172" s="245" t="e">
        <f t="shared" si="34"/>
        <v>#DIV/0!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s="119" customFormat="1" ht="18.75" customHeight="1">
      <c r="C173" s="381" t="s">
        <v>260</v>
      </c>
      <c r="D173" s="788"/>
      <c r="E173" s="1090"/>
      <c r="F173" s="1076"/>
      <c r="G173" s="245" t="e">
        <f t="shared" si="30"/>
        <v>#DIV/0!</v>
      </c>
      <c r="H173" s="788"/>
      <c r="I173" s="788"/>
      <c r="J173" s="1076"/>
      <c r="K173" s="245" t="e">
        <f t="shared" si="31"/>
        <v>#DIV/0!</v>
      </c>
      <c r="L173" s="788"/>
      <c r="M173" s="788"/>
      <c r="N173" s="1076"/>
      <c r="O173" s="245" t="e">
        <f t="shared" si="32"/>
        <v>#DIV/0!</v>
      </c>
      <c r="P173" s="788"/>
      <c r="Q173" s="788"/>
      <c r="R173" s="1076"/>
      <c r="S173" s="245" t="e">
        <f t="shared" si="33"/>
        <v>#DIV/0!</v>
      </c>
      <c r="T173" s="788"/>
      <c r="U173" s="788"/>
      <c r="V173" s="1076"/>
      <c r="W173" s="245" t="e">
        <f t="shared" si="34"/>
        <v>#DIV/0!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s="119" customFormat="1" ht="18.75" customHeight="1">
      <c r="C174" s="381" t="s">
        <v>261</v>
      </c>
      <c r="D174" s="788"/>
      <c r="E174" s="1090"/>
      <c r="F174" s="1076"/>
      <c r="G174" s="245" t="e">
        <f t="shared" si="30"/>
        <v>#DIV/0!</v>
      </c>
      <c r="H174" s="788"/>
      <c r="I174" s="788"/>
      <c r="J174" s="1076"/>
      <c r="K174" s="245" t="e">
        <f t="shared" si="31"/>
        <v>#DIV/0!</v>
      </c>
      <c r="L174" s="788"/>
      <c r="M174" s="788"/>
      <c r="N174" s="1076"/>
      <c r="O174" s="245" t="e">
        <f t="shared" si="32"/>
        <v>#DIV/0!</v>
      </c>
      <c r="P174" s="788"/>
      <c r="Q174" s="788"/>
      <c r="R174" s="1076"/>
      <c r="S174" s="245" t="e">
        <f t="shared" si="33"/>
        <v>#DIV/0!</v>
      </c>
      <c r="T174" s="788"/>
      <c r="U174" s="788"/>
      <c r="V174" s="1076"/>
      <c r="W174" s="245" t="e">
        <f t="shared" si="34"/>
        <v>#DIV/0!</v>
      </c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s="119" customFormat="1" ht="18.75" customHeight="1">
      <c r="C175" s="381" t="s">
        <v>262</v>
      </c>
      <c r="D175" s="788"/>
      <c r="E175" s="1090"/>
      <c r="F175" s="1076"/>
      <c r="G175" s="245" t="e">
        <f t="shared" si="30"/>
        <v>#DIV/0!</v>
      </c>
      <c r="H175" s="788"/>
      <c r="I175" s="788"/>
      <c r="J175" s="1076"/>
      <c r="K175" s="245" t="e">
        <f t="shared" si="31"/>
        <v>#DIV/0!</v>
      </c>
      <c r="L175" s="788"/>
      <c r="M175" s="788"/>
      <c r="N175" s="1076"/>
      <c r="O175" s="245" t="e">
        <f t="shared" si="32"/>
        <v>#DIV/0!</v>
      </c>
      <c r="P175" s="788"/>
      <c r="Q175" s="788"/>
      <c r="R175" s="1076"/>
      <c r="S175" s="245" t="e">
        <f t="shared" si="33"/>
        <v>#DIV/0!</v>
      </c>
      <c r="T175" s="788"/>
      <c r="U175" s="788"/>
      <c r="V175" s="1076"/>
      <c r="W175" s="245" t="e">
        <f t="shared" si="34"/>
        <v>#DIV/0!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s="119" customFormat="1" ht="18.75" customHeight="1">
      <c r="C176" s="381" t="s">
        <v>263</v>
      </c>
      <c r="D176" s="788"/>
      <c r="E176" s="1090"/>
      <c r="F176" s="1076"/>
      <c r="G176" s="245" t="e">
        <f t="shared" si="30"/>
        <v>#DIV/0!</v>
      </c>
      <c r="H176" s="788"/>
      <c r="I176" s="788"/>
      <c r="J176" s="1076"/>
      <c r="K176" s="245" t="e">
        <f t="shared" si="31"/>
        <v>#DIV/0!</v>
      </c>
      <c r="L176" s="788"/>
      <c r="M176" s="788"/>
      <c r="N176" s="1076"/>
      <c r="O176" s="245" t="e">
        <f t="shared" si="32"/>
        <v>#DIV/0!</v>
      </c>
      <c r="P176" s="788"/>
      <c r="Q176" s="788"/>
      <c r="R176" s="1076"/>
      <c r="S176" s="245" t="e">
        <f t="shared" si="33"/>
        <v>#DIV/0!</v>
      </c>
      <c r="T176" s="788"/>
      <c r="U176" s="788"/>
      <c r="V176" s="1076"/>
      <c r="W176" s="245" t="e">
        <f t="shared" si="34"/>
        <v>#DIV/0!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3:47" s="119" customFormat="1" ht="18.75" customHeight="1">
      <c r="C177" s="381" t="s">
        <v>264</v>
      </c>
      <c r="D177" s="788"/>
      <c r="E177" s="1090"/>
      <c r="F177" s="1076"/>
      <c r="G177" s="245" t="e">
        <f t="shared" si="30"/>
        <v>#DIV/0!</v>
      </c>
      <c r="H177" s="788"/>
      <c r="I177" s="788"/>
      <c r="J177" s="1076"/>
      <c r="K177" s="245" t="e">
        <f t="shared" si="31"/>
        <v>#DIV/0!</v>
      </c>
      <c r="L177" s="788"/>
      <c r="M177" s="788"/>
      <c r="N177" s="1076"/>
      <c r="O177" s="245" t="e">
        <f t="shared" si="32"/>
        <v>#DIV/0!</v>
      </c>
      <c r="P177" s="788"/>
      <c r="Q177" s="788"/>
      <c r="R177" s="1076"/>
      <c r="S177" s="245" t="e">
        <f t="shared" si="33"/>
        <v>#DIV/0!</v>
      </c>
      <c r="T177" s="788"/>
      <c r="U177" s="788"/>
      <c r="V177" s="1076"/>
      <c r="W177" s="245" t="e">
        <f t="shared" si="34"/>
        <v>#DIV/0!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3:47" s="119" customFormat="1" ht="18.75" customHeight="1">
      <c r="C178" s="381" t="s">
        <v>265</v>
      </c>
      <c r="D178" s="788"/>
      <c r="E178" s="1090"/>
      <c r="F178" s="1076"/>
      <c r="G178" s="245" t="e">
        <f t="shared" si="30"/>
        <v>#DIV/0!</v>
      </c>
      <c r="H178" s="788"/>
      <c r="I178" s="788"/>
      <c r="J178" s="1076"/>
      <c r="K178" s="245" t="e">
        <f t="shared" si="31"/>
        <v>#DIV/0!</v>
      </c>
      <c r="L178" s="788"/>
      <c r="M178" s="788"/>
      <c r="N178" s="1076"/>
      <c r="O178" s="245" t="e">
        <f t="shared" si="32"/>
        <v>#DIV/0!</v>
      </c>
      <c r="P178" s="788"/>
      <c r="Q178" s="788"/>
      <c r="R178" s="1076"/>
      <c r="S178" s="245" t="e">
        <f t="shared" si="33"/>
        <v>#DIV/0!</v>
      </c>
      <c r="T178" s="788"/>
      <c r="U178" s="788"/>
      <c r="V178" s="1076"/>
      <c r="W178" s="245" t="e">
        <f t="shared" si="34"/>
        <v>#DIV/0!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3:47" s="119" customFormat="1" ht="18.75" customHeight="1">
      <c r="C179" s="381" t="s">
        <v>266</v>
      </c>
      <c r="D179" s="788"/>
      <c r="E179" s="1090"/>
      <c r="F179" s="1076"/>
      <c r="G179" s="245" t="e">
        <f t="shared" si="30"/>
        <v>#DIV/0!</v>
      </c>
      <c r="H179" s="788"/>
      <c r="I179" s="788"/>
      <c r="J179" s="1076"/>
      <c r="K179" s="245" t="e">
        <f t="shared" si="31"/>
        <v>#DIV/0!</v>
      </c>
      <c r="L179" s="788"/>
      <c r="M179" s="788"/>
      <c r="N179" s="1076"/>
      <c r="O179" s="245" t="e">
        <f t="shared" si="32"/>
        <v>#DIV/0!</v>
      </c>
      <c r="P179" s="788"/>
      <c r="Q179" s="788"/>
      <c r="R179" s="1076"/>
      <c r="S179" s="245" t="e">
        <f t="shared" si="33"/>
        <v>#DIV/0!</v>
      </c>
      <c r="T179" s="788"/>
      <c r="U179" s="788"/>
      <c r="V179" s="1076"/>
      <c r="W179" s="245" t="e">
        <f t="shared" si="34"/>
        <v>#DIV/0!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3:47" s="119" customFormat="1" ht="18.75" customHeight="1">
      <c r="C180" s="381" t="s">
        <v>267</v>
      </c>
      <c r="D180" s="788"/>
      <c r="E180" s="1090"/>
      <c r="F180" s="1076"/>
      <c r="G180" s="245" t="e">
        <f t="shared" si="30"/>
        <v>#DIV/0!</v>
      </c>
      <c r="H180" s="788"/>
      <c r="I180" s="788"/>
      <c r="J180" s="1076"/>
      <c r="K180" s="245" t="e">
        <f t="shared" si="31"/>
        <v>#DIV/0!</v>
      </c>
      <c r="L180" s="788"/>
      <c r="M180" s="788"/>
      <c r="N180" s="1076"/>
      <c r="O180" s="245" t="e">
        <f t="shared" si="32"/>
        <v>#DIV/0!</v>
      </c>
      <c r="P180" s="788"/>
      <c r="Q180" s="788"/>
      <c r="R180" s="1076"/>
      <c r="S180" s="245" t="e">
        <f t="shared" si="33"/>
        <v>#DIV/0!</v>
      </c>
      <c r="T180" s="788"/>
      <c r="U180" s="788"/>
      <c r="V180" s="1076"/>
      <c r="W180" s="245" t="e">
        <f t="shared" si="34"/>
        <v>#DIV/0!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3:47" s="119" customFormat="1" ht="18.75" customHeight="1">
      <c r="C181" s="381" t="s">
        <v>268</v>
      </c>
      <c r="D181" s="788"/>
      <c r="E181" s="1090"/>
      <c r="F181" s="1076"/>
      <c r="G181" s="245" t="e">
        <f t="shared" si="30"/>
        <v>#DIV/0!</v>
      </c>
      <c r="H181" s="788"/>
      <c r="I181" s="788"/>
      <c r="J181" s="1076"/>
      <c r="K181" s="245" t="e">
        <f t="shared" si="31"/>
        <v>#DIV/0!</v>
      </c>
      <c r="L181" s="788"/>
      <c r="M181" s="788"/>
      <c r="N181" s="1076"/>
      <c r="O181" s="245" t="e">
        <f t="shared" si="32"/>
        <v>#DIV/0!</v>
      </c>
      <c r="P181" s="788"/>
      <c r="Q181" s="788"/>
      <c r="R181" s="1076"/>
      <c r="S181" s="245" t="e">
        <f t="shared" si="33"/>
        <v>#DIV/0!</v>
      </c>
      <c r="T181" s="788"/>
      <c r="U181" s="788"/>
      <c r="V181" s="1076"/>
      <c r="W181" s="245" t="e">
        <f t="shared" si="34"/>
        <v>#DIV/0!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3:47" s="119" customFormat="1" ht="18.75" customHeight="1">
      <c r="C182" s="381" t="s">
        <v>269</v>
      </c>
      <c r="D182" s="788"/>
      <c r="E182" s="1090"/>
      <c r="F182" s="1076"/>
      <c r="G182" s="245" t="e">
        <f t="shared" si="30"/>
        <v>#DIV/0!</v>
      </c>
      <c r="H182" s="788"/>
      <c r="I182" s="788"/>
      <c r="J182" s="1076"/>
      <c r="K182" s="245" t="e">
        <f t="shared" si="31"/>
        <v>#DIV/0!</v>
      </c>
      <c r="L182" s="788"/>
      <c r="M182" s="788"/>
      <c r="N182" s="1076"/>
      <c r="O182" s="245" t="e">
        <f t="shared" si="32"/>
        <v>#DIV/0!</v>
      </c>
      <c r="P182" s="788"/>
      <c r="Q182" s="788"/>
      <c r="R182" s="1076"/>
      <c r="S182" s="245" t="e">
        <f t="shared" si="33"/>
        <v>#DIV/0!</v>
      </c>
      <c r="T182" s="788"/>
      <c r="U182" s="788"/>
      <c r="V182" s="1076"/>
      <c r="W182" s="245" t="e">
        <f t="shared" si="34"/>
        <v>#DIV/0!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3:47" s="119" customFormat="1" ht="18.75" customHeight="1">
      <c r="C183" s="381" t="s">
        <v>270</v>
      </c>
      <c r="D183" s="788"/>
      <c r="E183" s="1090"/>
      <c r="F183" s="1076"/>
      <c r="G183" s="245" t="e">
        <f t="shared" si="30"/>
        <v>#DIV/0!</v>
      </c>
      <c r="H183" s="788"/>
      <c r="I183" s="788"/>
      <c r="J183" s="1076"/>
      <c r="K183" s="245" t="e">
        <f t="shared" si="31"/>
        <v>#DIV/0!</v>
      </c>
      <c r="L183" s="788"/>
      <c r="M183" s="788"/>
      <c r="N183" s="1076"/>
      <c r="O183" s="245" t="e">
        <f t="shared" si="32"/>
        <v>#DIV/0!</v>
      </c>
      <c r="P183" s="788"/>
      <c r="Q183" s="788"/>
      <c r="R183" s="1076"/>
      <c r="S183" s="245" t="e">
        <f t="shared" si="33"/>
        <v>#DIV/0!</v>
      </c>
      <c r="T183" s="788"/>
      <c r="U183" s="788"/>
      <c r="V183" s="1076"/>
      <c r="W183" s="245" t="e">
        <f t="shared" si="34"/>
        <v>#DIV/0!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3:47" s="119" customFormat="1" ht="18.75" customHeight="1">
      <c r="C184" s="381" t="s">
        <v>271</v>
      </c>
      <c r="D184" s="788"/>
      <c r="E184" s="1090"/>
      <c r="F184" s="1076"/>
      <c r="G184" s="245" t="e">
        <f t="shared" si="30"/>
        <v>#DIV/0!</v>
      </c>
      <c r="H184" s="788"/>
      <c r="I184" s="788"/>
      <c r="J184" s="1076"/>
      <c r="K184" s="245" t="e">
        <f t="shared" si="31"/>
        <v>#DIV/0!</v>
      </c>
      <c r="L184" s="788"/>
      <c r="M184" s="788"/>
      <c r="N184" s="1076"/>
      <c r="O184" s="245" t="e">
        <f t="shared" si="32"/>
        <v>#DIV/0!</v>
      </c>
      <c r="P184" s="788"/>
      <c r="Q184" s="788"/>
      <c r="R184" s="1076"/>
      <c r="S184" s="245" t="e">
        <f t="shared" si="33"/>
        <v>#DIV/0!</v>
      </c>
      <c r="T184" s="788"/>
      <c r="U184" s="788"/>
      <c r="V184" s="1076"/>
      <c r="W184" s="245" t="e">
        <f t="shared" si="34"/>
        <v>#DIV/0!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3:47" s="119" customFormat="1" ht="18.75" customHeight="1">
      <c r="C185" s="381" t="s">
        <v>272</v>
      </c>
      <c r="D185" s="788"/>
      <c r="E185" s="1090"/>
      <c r="F185" s="1076"/>
      <c r="G185" s="245" t="e">
        <f t="shared" si="30"/>
        <v>#DIV/0!</v>
      </c>
      <c r="H185" s="788"/>
      <c r="I185" s="788"/>
      <c r="J185" s="1076"/>
      <c r="K185" s="245" t="e">
        <f t="shared" si="31"/>
        <v>#DIV/0!</v>
      </c>
      <c r="L185" s="788"/>
      <c r="M185" s="788"/>
      <c r="N185" s="1076"/>
      <c r="O185" s="245" t="e">
        <f t="shared" si="32"/>
        <v>#DIV/0!</v>
      </c>
      <c r="P185" s="788"/>
      <c r="Q185" s="788"/>
      <c r="R185" s="1076"/>
      <c r="S185" s="245" t="e">
        <f t="shared" si="33"/>
        <v>#DIV/0!</v>
      </c>
      <c r="T185" s="788"/>
      <c r="U185" s="788"/>
      <c r="V185" s="1076"/>
      <c r="W185" s="245" t="e">
        <f t="shared" si="34"/>
        <v>#DIV/0!</v>
      </c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3:47" s="119" customFormat="1" ht="18.75" customHeight="1">
      <c r="C186" s="381" t="s">
        <v>273</v>
      </c>
      <c r="D186" s="788"/>
      <c r="E186" s="1090"/>
      <c r="F186" s="1076"/>
      <c r="G186" s="245" t="e">
        <f t="shared" si="30"/>
        <v>#DIV/0!</v>
      </c>
      <c r="H186" s="788"/>
      <c r="I186" s="788"/>
      <c r="J186" s="1076"/>
      <c r="K186" s="245" t="e">
        <f t="shared" si="31"/>
        <v>#DIV/0!</v>
      </c>
      <c r="L186" s="788"/>
      <c r="M186" s="788"/>
      <c r="N186" s="1076"/>
      <c r="O186" s="245" t="e">
        <f t="shared" si="32"/>
        <v>#DIV/0!</v>
      </c>
      <c r="P186" s="788"/>
      <c r="Q186" s="788"/>
      <c r="R186" s="1076"/>
      <c r="S186" s="245" t="e">
        <f t="shared" si="33"/>
        <v>#DIV/0!</v>
      </c>
      <c r="T186" s="788"/>
      <c r="U186" s="788"/>
      <c r="V186" s="1076"/>
      <c r="W186" s="245" t="e">
        <f t="shared" si="34"/>
        <v>#DIV/0!</v>
      </c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3:47" s="119" customFormat="1" ht="18.75" customHeight="1">
      <c r="C187" s="381" t="s">
        <v>274</v>
      </c>
      <c r="D187" s="788"/>
      <c r="E187" s="1090"/>
      <c r="F187" s="1076"/>
      <c r="G187" s="245" t="e">
        <f t="shared" si="30"/>
        <v>#DIV/0!</v>
      </c>
      <c r="H187" s="788"/>
      <c r="I187" s="788"/>
      <c r="J187" s="1076"/>
      <c r="K187" s="245" t="e">
        <f t="shared" si="31"/>
        <v>#DIV/0!</v>
      </c>
      <c r="L187" s="788"/>
      <c r="M187" s="788"/>
      <c r="N187" s="1076"/>
      <c r="O187" s="245" t="e">
        <f t="shared" si="32"/>
        <v>#DIV/0!</v>
      </c>
      <c r="P187" s="788"/>
      <c r="Q187" s="788"/>
      <c r="R187" s="1076"/>
      <c r="S187" s="245" t="e">
        <f t="shared" si="33"/>
        <v>#DIV/0!</v>
      </c>
      <c r="T187" s="788"/>
      <c r="U187" s="788"/>
      <c r="V187" s="1076"/>
      <c r="W187" s="245" t="e">
        <f t="shared" si="34"/>
        <v>#DIV/0!</v>
      </c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3:47" s="119" customFormat="1" ht="18.75" customHeight="1" thickBot="1">
      <c r="C188" s="381" t="s">
        <v>192</v>
      </c>
      <c r="D188" s="788"/>
      <c r="E188" s="1090"/>
      <c r="F188" s="1076"/>
      <c r="G188" s="245" t="e">
        <f t="shared" si="30"/>
        <v>#DIV/0!</v>
      </c>
      <c r="H188" s="788"/>
      <c r="I188" s="788"/>
      <c r="J188" s="1076"/>
      <c r="K188" s="245" t="e">
        <f t="shared" si="31"/>
        <v>#DIV/0!</v>
      </c>
      <c r="L188" s="788"/>
      <c r="M188" s="788"/>
      <c r="N188" s="1076"/>
      <c r="O188" s="245" t="e">
        <f t="shared" si="32"/>
        <v>#DIV/0!</v>
      </c>
      <c r="P188" s="788"/>
      <c r="Q188" s="788"/>
      <c r="R188" s="1076"/>
      <c r="S188" s="245" t="e">
        <f t="shared" si="33"/>
        <v>#DIV/0!</v>
      </c>
      <c r="T188" s="788"/>
      <c r="U188" s="788"/>
      <c r="V188" s="1076"/>
      <c r="W188" s="245" t="e">
        <f t="shared" si="34"/>
        <v>#DIV/0!</v>
      </c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3:47" s="119" customFormat="1" ht="18.75" customHeight="1" thickBot="1">
      <c r="C189" s="544" t="s">
        <v>599</v>
      </c>
      <c r="D189" s="545"/>
      <c r="E189" s="546"/>
      <c r="F189" s="545"/>
      <c r="G189" s="547"/>
      <c r="H189" s="545"/>
      <c r="I189" s="546"/>
      <c r="J189" s="545"/>
      <c r="K189" s="547"/>
      <c r="L189" s="545"/>
      <c r="M189" s="546"/>
      <c r="N189" s="545"/>
      <c r="O189" s="547"/>
      <c r="P189" s="545"/>
      <c r="Q189" s="546"/>
      <c r="R189" s="545"/>
      <c r="S189" s="547"/>
      <c r="T189" s="545"/>
      <c r="U189" s="546"/>
      <c r="V189" s="545"/>
      <c r="W189" s="547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3:47" s="119" customFormat="1" ht="18.75" customHeight="1">
      <c r="C190" s="542" t="s">
        <v>600</v>
      </c>
      <c r="D190" s="555" t="s">
        <v>385</v>
      </c>
      <c r="E190" s="1087"/>
      <c r="F190" s="556" t="s">
        <v>385</v>
      </c>
      <c r="G190" s="548" t="s">
        <v>385</v>
      </c>
      <c r="H190" s="555" t="s">
        <v>385</v>
      </c>
      <c r="I190" s="1078"/>
      <c r="J190" s="556" t="s">
        <v>385</v>
      </c>
      <c r="K190" s="548" t="s">
        <v>385</v>
      </c>
      <c r="L190" s="555" t="s">
        <v>385</v>
      </c>
      <c r="M190" s="1078"/>
      <c r="N190" s="556" t="s">
        <v>385</v>
      </c>
      <c r="O190" s="548" t="s">
        <v>385</v>
      </c>
      <c r="P190" s="555" t="s">
        <v>385</v>
      </c>
      <c r="Q190" s="1078"/>
      <c r="R190" s="556" t="s">
        <v>385</v>
      </c>
      <c r="S190" s="548" t="s">
        <v>385</v>
      </c>
      <c r="T190" s="555" t="s">
        <v>385</v>
      </c>
      <c r="U190" s="1078"/>
      <c r="V190" s="556" t="s">
        <v>385</v>
      </c>
      <c r="W190" s="548" t="s">
        <v>385</v>
      </c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3:47" s="119" customFormat="1" ht="18.75" customHeight="1">
      <c r="C191" s="552" t="s">
        <v>601</v>
      </c>
      <c r="D191" s="554" t="s">
        <v>385</v>
      </c>
      <c r="E191" s="1088"/>
      <c r="F191" s="554" t="s">
        <v>385</v>
      </c>
      <c r="G191" s="553" t="s">
        <v>385</v>
      </c>
      <c r="H191" s="554" t="s">
        <v>385</v>
      </c>
      <c r="I191" s="1079"/>
      <c r="J191" s="554" t="s">
        <v>385</v>
      </c>
      <c r="K191" s="553" t="s">
        <v>385</v>
      </c>
      <c r="L191" s="554" t="s">
        <v>385</v>
      </c>
      <c r="M191" s="1079"/>
      <c r="N191" s="554" t="s">
        <v>385</v>
      </c>
      <c r="O191" s="553" t="s">
        <v>385</v>
      </c>
      <c r="P191" s="554" t="s">
        <v>385</v>
      </c>
      <c r="Q191" s="1079"/>
      <c r="R191" s="554" t="s">
        <v>385</v>
      </c>
      <c r="S191" s="553" t="s">
        <v>385</v>
      </c>
      <c r="T191" s="554" t="s">
        <v>385</v>
      </c>
      <c r="U191" s="1079"/>
      <c r="V191" s="554" t="s">
        <v>385</v>
      </c>
      <c r="W191" s="553" t="s">
        <v>385</v>
      </c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3:47" s="119" customFormat="1" ht="18.75" customHeight="1" thickBot="1">
      <c r="C192" s="549" t="s">
        <v>602</v>
      </c>
      <c r="D192" s="550" t="s">
        <v>385</v>
      </c>
      <c r="E192" s="1089"/>
      <c r="F192" s="550" t="s">
        <v>385</v>
      </c>
      <c r="G192" s="551" t="s">
        <v>385</v>
      </c>
      <c r="H192" s="550" t="s">
        <v>385</v>
      </c>
      <c r="I192" s="1080"/>
      <c r="J192" s="550" t="s">
        <v>385</v>
      </c>
      <c r="K192" s="551" t="s">
        <v>385</v>
      </c>
      <c r="L192" s="550" t="s">
        <v>385</v>
      </c>
      <c r="M192" s="1080"/>
      <c r="N192" s="550" t="s">
        <v>385</v>
      </c>
      <c r="O192" s="551" t="s">
        <v>385</v>
      </c>
      <c r="P192" s="550" t="s">
        <v>385</v>
      </c>
      <c r="Q192" s="1080"/>
      <c r="R192" s="550" t="s">
        <v>385</v>
      </c>
      <c r="S192" s="551" t="s">
        <v>385</v>
      </c>
      <c r="T192" s="550" t="s">
        <v>385</v>
      </c>
      <c r="U192" s="1080"/>
      <c r="V192" s="550" t="s">
        <v>385</v>
      </c>
      <c r="W192" s="551" t="s">
        <v>385</v>
      </c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91" s="119" customFormat="1" ht="18.75" customHeight="1" thickBot="1">
      <c r="C193" s="387" t="s">
        <v>540</v>
      </c>
      <c r="D193" s="388">
        <f>SUM(D195:D195)</f>
        <v>0</v>
      </c>
      <c r="E193" s="388">
        <f>SUM(E195:E195)</f>
        <v>0</v>
      </c>
      <c r="F193" s="388">
        <f>SUM(F195:F195)</f>
        <v>0</v>
      </c>
      <c r="G193" s="389" t="e">
        <f>(D193/E193)*1000</f>
        <v>#DIV/0!</v>
      </c>
      <c r="H193" s="388">
        <f>SUM(H195:H195)</f>
        <v>0</v>
      </c>
      <c r="I193" s="388">
        <f>SUM(I195:I195)</f>
        <v>0</v>
      </c>
      <c r="J193" s="388">
        <f>SUM(J195:J195)</f>
        <v>0</v>
      </c>
      <c r="K193" s="389" t="e">
        <f>(H193/I193)*1000</f>
        <v>#DIV/0!</v>
      </c>
      <c r="L193" s="388">
        <f>SUM(L195:L195)</f>
        <v>0</v>
      </c>
      <c r="M193" s="388">
        <f>SUM(M195:M195)</f>
        <v>0</v>
      </c>
      <c r="N193" s="388">
        <f>SUM(N195:N195)</f>
        <v>0</v>
      </c>
      <c r="O193" s="389" t="e">
        <f>(L193/M193)*1000</f>
        <v>#DIV/0!</v>
      </c>
      <c r="P193" s="388">
        <f>SUM(P195:P195)</f>
        <v>0</v>
      </c>
      <c r="Q193" s="388">
        <f>SUM(Q195:Q195)</f>
        <v>0</v>
      </c>
      <c r="R193" s="388">
        <f>SUM(R195:R195)</f>
        <v>0</v>
      </c>
      <c r="S193" s="389" t="e">
        <f>(P193/Q193)*1000</f>
        <v>#DIV/0!</v>
      </c>
      <c r="T193" s="388">
        <f>SUM(T195:T195)</f>
        <v>0</v>
      </c>
      <c r="U193" s="388">
        <f>SUM(U195:U195)</f>
        <v>0</v>
      </c>
      <c r="V193" s="388">
        <f>SUM(V195:V195)</f>
        <v>0</v>
      </c>
      <c r="W193" s="389" t="e">
        <f>(T193/U193)*1000</f>
        <v>#DIV/0!</v>
      </c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91" s="119" customFormat="1" ht="18.75" customHeight="1" thickBot="1">
      <c r="A194" s="74"/>
      <c r="C194" s="384" t="s">
        <v>140</v>
      </c>
      <c r="D194" s="385"/>
      <c r="E194" s="385"/>
      <c r="F194" s="385"/>
      <c r="G194" s="386"/>
      <c r="H194" s="385"/>
      <c r="I194" s="385"/>
      <c r="J194" s="385"/>
      <c r="K194" s="386"/>
      <c r="L194" s="385"/>
      <c r="M194" s="385"/>
      <c r="N194" s="385"/>
      <c r="O194" s="386"/>
      <c r="P194" s="385"/>
      <c r="Q194" s="385"/>
      <c r="R194" s="385"/>
      <c r="S194" s="386"/>
      <c r="T194" s="385"/>
      <c r="U194" s="385"/>
      <c r="V194" s="385"/>
      <c r="W194" s="38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91" s="119" customFormat="1" ht="18.75" customHeight="1" thickBot="1">
      <c r="C195" s="383" t="s">
        <v>141</v>
      </c>
      <c r="D195" s="791"/>
      <c r="E195" s="1086"/>
      <c r="F195" s="1081"/>
      <c r="G195" s="396" t="e">
        <f t="shared" ref="G195" si="35">(D195/E195)*1000</f>
        <v>#DIV/0!</v>
      </c>
      <c r="H195" s="791"/>
      <c r="I195" s="791"/>
      <c r="J195" s="1081"/>
      <c r="K195" s="396" t="e">
        <f t="shared" ref="K195" si="36">(H195/I195)*1000</f>
        <v>#DIV/0!</v>
      </c>
      <c r="L195" s="791"/>
      <c r="M195" s="791"/>
      <c r="N195" s="1081"/>
      <c r="O195" s="396" t="e">
        <f t="shared" ref="O195" si="37">(L195/M195)*1000</f>
        <v>#DIV/0!</v>
      </c>
      <c r="P195" s="791"/>
      <c r="Q195" s="791"/>
      <c r="R195" s="1081"/>
      <c r="S195" s="396" t="e">
        <f t="shared" ref="S195" si="38">(P195/Q195)*1000</f>
        <v>#DIV/0!</v>
      </c>
      <c r="T195" s="791"/>
      <c r="U195" s="791"/>
      <c r="V195" s="1081"/>
      <c r="W195" s="396" t="e">
        <f t="shared" ref="W195" si="39">(T195/U195)*1000</f>
        <v>#DIV/0!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91" s="119" customFormat="1" ht="18.75" customHeight="1"/>
    <row r="197" spans="1:91" ht="18.75" customHeight="1"/>
    <row r="198" spans="1:91" ht="30" customHeight="1" thickBot="1">
      <c r="A198" s="119"/>
      <c r="B198" s="119"/>
      <c r="C198" s="282" t="s">
        <v>743</v>
      </c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BL198" s="119"/>
      <c r="BM198" s="119"/>
      <c r="BN198" s="119"/>
      <c r="BO198" s="119"/>
      <c r="BP198" s="119"/>
      <c r="BQ198" s="119"/>
      <c r="BR198" s="119"/>
      <c r="BS198" s="119"/>
      <c r="BT198" s="119"/>
      <c r="BU198" s="119"/>
      <c r="BV198" s="119"/>
      <c r="BW198" s="119"/>
      <c r="BX198" s="119"/>
      <c r="BY198" s="119"/>
      <c r="BZ198" s="119"/>
      <c r="CA198" s="119"/>
      <c r="CB198" s="119"/>
      <c r="CC198" s="119"/>
      <c r="CD198" s="119"/>
      <c r="CE198" s="119"/>
    </row>
    <row r="199" spans="1:91" s="328" customFormat="1" ht="16.5" thickBot="1">
      <c r="A199" s="326"/>
      <c r="B199" s="326"/>
      <c r="C199" s="327"/>
      <c r="D199" s="1109" t="s">
        <v>556</v>
      </c>
      <c r="E199" s="1110"/>
      <c r="F199" s="1110"/>
      <c r="G199" s="1110"/>
      <c r="H199" s="1110"/>
      <c r="I199" s="1110"/>
      <c r="J199" s="1110"/>
      <c r="K199" s="1111"/>
      <c r="L199" s="1109" t="s">
        <v>464</v>
      </c>
      <c r="M199" s="1110"/>
      <c r="N199" s="1110"/>
      <c r="O199" s="1110"/>
      <c r="P199" s="1110"/>
      <c r="Q199" s="1110"/>
      <c r="R199" s="1110"/>
      <c r="S199" s="1111"/>
      <c r="T199" s="1112" t="s">
        <v>463</v>
      </c>
      <c r="U199" s="1113"/>
      <c r="V199" s="1113"/>
      <c r="W199" s="1113"/>
      <c r="X199" s="1113"/>
      <c r="Y199" s="1113"/>
      <c r="Z199" s="1113"/>
      <c r="AA199" s="1114"/>
      <c r="AB199" s="1112" t="s">
        <v>462</v>
      </c>
      <c r="AC199" s="1113"/>
      <c r="AD199" s="1113"/>
      <c r="AE199" s="1113"/>
      <c r="AF199" s="1113"/>
      <c r="AG199" s="1113"/>
      <c r="AH199" s="1113"/>
      <c r="AI199" s="1114"/>
      <c r="AJ199" s="1112" t="s">
        <v>461</v>
      </c>
      <c r="AK199" s="1113"/>
      <c r="AL199" s="1113"/>
      <c r="AM199" s="1113"/>
      <c r="AN199" s="1113"/>
      <c r="AO199" s="1113"/>
      <c r="AP199" s="1113"/>
      <c r="AQ199" s="1114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s="144" customFormat="1" ht="27.75" customHeight="1" thickBot="1">
      <c r="A200" s="138"/>
      <c r="B200" s="138"/>
      <c r="C200" s="329"/>
      <c r="D200" s="1115" t="s">
        <v>388</v>
      </c>
      <c r="E200" s="1116"/>
      <c r="F200" s="1116"/>
      <c r="G200" s="1116"/>
      <c r="H200" s="1117"/>
      <c r="I200" s="1118" t="s">
        <v>541</v>
      </c>
      <c r="J200" s="1119"/>
      <c r="K200" s="397" t="s">
        <v>542</v>
      </c>
      <c r="L200" s="1115" t="s">
        <v>388</v>
      </c>
      <c r="M200" s="1116"/>
      <c r="N200" s="1116"/>
      <c r="O200" s="1116"/>
      <c r="P200" s="1117"/>
      <c r="Q200" s="1118" t="s">
        <v>541</v>
      </c>
      <c r="R200" s="1119"/>
      <c r="S200" s="397" t="s">
        <v>542</v>
      </c>
      <c r="T200" s="1115" t="s">
        <v>388</v>
      </c>
      <c r="U200" s="1116"/>
      <c r="V200" s="1116"/>
      <c r="W200" s="1116"/>
      <c r="X200" s="1117"/>
      <c r="Y200" s="1118" t="s">
        <v>541</v>
      </c>
      <c r="Z200" s="1119"/>
      <c r="AA200" s="397" t="s">
        <v>542</v>
      </c>
      <c r="AB200" s="1115" t="s">
        <v>388</v>
      </c>
      <c r="AC200" s="1116"/>
      <c r="AD200" s="1116"/>
      <c r="AE200" s="1116"/>
      <c r="AF200" s="1117"/>
      <c r="AG200" s="1118" t="s">
        <v>541</v>
      </c>
      <c r="AH200" s="1119"/>
      <c r="AI200" s="397" t="s">
        <v>542</v>
      </c>
      <c r="AJ200" s="1115" t="s">
        <v>388</v>
      </c>
      <c r="AK200" s="1116"/>
      <c r="AL200" s="1116"/>
      <c r="AM200" s="1116"/>
      <c r="AN200" s="1117"/>
      <c r="AO200" s="1118" t="s">
        <v>541</v>
      </c>
      <c r="AP200" s="1119"/>
      <c r="AQ200" s="397" t="s">
        <v>542</v>
      </c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s="144" customFormat="1" ht="30" customHeight="1" thickBot="1">
      <c r="A201" s="139"/>
      <c r="B201" s="139"/>
      <c r="C201" s="140"/>
      <c r="D201" s="330" t="s">
        <v>389</v>
      </c>
      <c r="E201" s="141" t="s">
        <v>390</v>
      </c>
      <c r="F201" s="141" t="s">
        <v>391</v>
      </c>
      <c r="G201" s="141" t="s">
        <v>392</v>
      </c>
      <c r="H201" s="142" t="s">
        <v>62</v>
      </c>
      <c r="I201" s="143" t="s">
        <v>393</v>
      </c>
      <c r="J201" s="143" t="s">
        <v>25</v>
      </c>
      <c r="K201" s="398" t="s">
        <v>25</v>
      </c>
      <c r="L201" s="330" t="s">
        <v>389</v>
      </c>
      <c r="M201" s="141" t="s">
        <v>390</v>
      </c>
      <c r="N201" s="141" t="s">
        <v>391</v>
      </c>
      <c r="O201" s="141" t="s">
        <v>392</v>
      </c>
      <c r="P201" s="142" t="s">
        <v>62</v>
      </c>
      <c r="Q201" s="143" t="s">
        <v>393</v>
      </c>
      <c r="R201" s="143" t="s">
        <v>25</v>
      </c>
      <c r="S201" s="398" t="s">
        <v>25</v>
      </c>
      <c r="T201" s="330" t="s">
        <v>389</v>
      </c>
      <c r="U201" s="141" t="s">
        <v>390</v>
      </c>
      <c r="V201" s="141" t="s">
        <v>391</v>
      </c>
      <c r="W201" s="141" t="s">
        <v>392</v>
      </c>
      <c r="X201" s="142" t="s">
        <v>62</v>
      </c>
      <c r="Y201" s="143" t="s">
        <v>393</v>
      </c>
      <c r="Z201" s="143" t="s">
        <v>25</v>
      </c>
      <c r="AA201" s="398" t="s">
        <v>25</v>
      </c>
      <c r="AB201" s="330" t="s">
        <v>389</v>
      </c>
      <c r="AC201" s="141" t="s">
        <v>390</v>
      </c>
      <c r="AD201" s="141" t="s">
        <v>391</v>
      </c>
      <c r="AE201" s="141" t="s">
        <v>392</v>
      </c>
      <c r="AF201" s="142" t="s">
        <v>62</v>
      </c>
      <c r="AG201" s="143" t="s">
        <v>393</v>
      </c>
      <c r="AH201" s="143" t="s">
        <v>25</v>
      </c>
      <c r="AI201" s="398" t="s">
        <v>25</v>
      </c>
      <c r="AJ201" s="330" t="s">
        <v>389</v>
      </c>
      <c r="AK201" s="141" t="s">
        <v>390</v>
      </c>
      <c r="AL201" s="141" t="s">
        <v>391</v>
      </c>
      <c r="AM201" s="141" t="s">
        <v>392</v>
      </c>
      <c r="AN201" s="142" t="s">
        <v>62</v>
      </c>
      <c r="AO201" s="143" t="s">
        <v>393</v>
      </c>
      <c r="AP201" s="143" t="s">
        <v>25</v>
      </c>
      <c r="AQ201" s="398" t="s">
        <v>25</v>
      </c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9.5" thickBot="1">
      <c r="A202" s="139"/>
      <c r="B202" s="139"/>
      <c r="C202" s="399" t="s">
        <v>394</v>
      </c>
      <c r="D202" s="400" t="s">
        <v>20</v>
      </c>
      <c r="E202" s="400" t="s">
        <v>20</v>
      </c>
      <c r="F202" s="400" t="s">
        <v>20</v>
      </c>
      <c r="G202" s="400" t="s">
        <v>20</v>
      </c>
      <c r="H202" s="401" t="s">
        <v>20</v>
      </c>
      <c r="I202" s="402" t="s">
        <v>20</v>
      </c>
      <c r="J202" s="402" t="s">
        <v>20</v>
      </c>
      <c r="K202" s="403" t="s">
        <v>20</v>
      </c>
      <c r="L202" s="400" t="s">
        <v>20</v>
      </c>
      <c r="M202" s="400" t="s">
        <v>20</v>
      </c>
      <c r="N202" s="400" t="s">
        <v>20</v>
      </c>
      <c r="O202" s="400" t="s">
        <v>20</v>
      </c>
      <c r="P202" s="401" t="s">
        <v>20</v>
      </c>
      <c r="Q202" s="402" t="s">
        <v>20</v>
      </c>
      <c r="R202" s="402" t="s">
        <v>20</v>
      </c>
      <c r="S202" s="403" t="s">
        <v>20</v>
      </c>
      <c r="T202" s="400" t="s">
        <v>20</v>
      </c>
      <c r="U202" s="400" t="s">
        <v>20</v>
      </c>
      <c r="V202" s="400" t="s">
        <v>20</v>
      </c>
      <c r="W202" s="400" t="s">
        <v>20</v>
      </c>
      <c r="X202" s="401" t="s">
        <v>20</v>
      </c>
      <c r="Y202" s="402" t="s">
        <v>20</v>
      </c>
      <c r="Z202" s="402" t="s">
        <v>20</v>
      </c>
      <c r="AA202" s="403" t="s">
        <v>20</v>
      </c>
      <c r="AB202" s="400" t="s">
        <v>20</v>
      </c>
      <c r="AC202" s="400" t="s">
        <v>20</v>
      </c>
      <c r="AD202" s="400" t="s">
        <v>20</v>
      </c>
      <c r="AE202" s="400" t="s">
        <v>20</v>
      </c>
      <c r="AF202" s="401" t="s">
        <v>20</v>
      </c>
      <c r="AG202" s="402" t="s">
        <v>20</v>
      </c>
      <c r="AH202" s="402" t="s">
        <v>20</v>
      </c>
      <c r="AI202" s="403" t="s">
        <v>20</v>
      </c>
      <c r="AJ202" s="400" t="s">
        <v>20</v>
      </c>
      <c r="AK202" s="400" t="s">
        <v>20</v>
      </c>
      <c r="AL202" s="400" t="s">
        <v>20</v>
      </c>
      <c r="AM202" s="400" t="s">
        <v>20</v>
      </c>
      <c r="AN202" s="401" t="s">
        <v>20</v>
      </c>
      <c r="AO202" s="402" t="s">
        <v>20</v>
      </c>
      <c r="AP202" s="402" t="s">
        <v>20</v>
      </c>
      <c r="AQ202" s="403" t="s">
        <v>20</v>
      </c>
    </row>
    <row r="203" spans="1:91" ht="18.75" customHeight="1" thickBot="1">
      <c r="A203" s="74"/>
      <c r="B203" s="119"/>
      <c r="C203" s="404" t="s">
        <v>395</v>
      </c>
      <c r="D203" s="405"/>
      <c r="E203" s="406"/>
      <c r="F203" s="406"/>
      <c r="G203" s="407"/>
      <c r="H203" s="408"/>
      <c r="I203" s="385"/>
      <c r="J203" s="385"/>
      <c r="K203" s="409"/>
      <c r="L203" s="405"/>
      <c r="M203" s="406"/>
      <c r="N203" s="406"/>
      <c r="O203" s="407"/>
      <c r="P203" s="408"/>
      <c r="Q203" s="406"/>
      <c r="R203" s="406"/>
      <c r="S203" s="409"/>
      <c r="T203" s="405"/>
      <c r="U203" s="406"/>
      <c r="V203" s="406"/>
      <c r="W203" s="407"/>
      <c r="X203" s="408"/>
      <c r="Y203" s="406"/>
      <c r="Z203" s="406"/>
      <c r="AA203" s="409"/>
      <c r="AB203" s="405"/>
      <c r="AC203" s="406"/>
      <c r="AD203" s="406"/>
      <c r="AE203" s="407"/>
      <c r="AF203" s="408"/>
      <c r="AG203" s="406"/>
      <c r="AH203" s="406"/>
      <c r="AI203" s="409"/>
      <c r="AJ203" s="405"/>
      <c r="AK203" s="406"/>
      <c r="AL203" s="406"/>
      <c r="AM203" s="407"/>
      <c r="AN203" s="408"/>
      <c r="AO203" s="406"/>
      <c r="AP203" s="406"/>
      <c r="AQ203" s="409"/>
    </row>
    <row r="204" spans="1:91" ht="18.75" customHeight="1">
      <c r="A204" s="119"/>
      <c r="B204" s="119"/>
      <c r="C204" s="393" t="s">
        <v>134</v>
      </c>
      <c r="D204" s="790"/>
      <c r="E204" s="790"/>
      <c r="F204" s="790"/>
      <c r="G204" s="790"/>
      <c r="H204" s="790">
        <f>SUM(D204,E204)</f>
        <v>0</v>
      </c>
      <c r="I204" s="790"/>
      <c r="J204" s="790"/>
      <c r="K204" s="792"/>
      <c r="L204" s="790"/>
      <c r="M204" s="790"/>
      <c r="N204" s="790"/>
      <c r="O204" s="790"/>
      <c r="P204" s="790">
        <f>SUM(L204,M204)</f>
        <v>0</v>
      </c>
      <c r="Q204" s="790"/>
      <c r="R204" s="790"/>
      <c r="S204" s="792"/>
      <c r="T204" s="790"/>
      <c r="U204" s="790"/>
      <c r="V204" s="790"/>
      <c r="W204" s="790"/>
      <c r="X204" s="790">
        <f>SUM(T204,U204)</f>
        <v>0</v>
      </c>
      <c r="Y204" s="790"/>
      <c r="Z204" s="790"/>
      <c r="AA204" s="792"/>
      <c r="AB204" s="790"/>
      <c r="AC204" s="790"/>
      <c r="AD204" s="790"/>
      <c r="AE204" s="790"/>
      <c r="AF204" s="790">
        <f>SUM(AB204,AC204)</f>
        <v>0</v>
      </c>
      <c r="AG204" s="790"/>
      <c r="AH204" s="790"/>
      <c r="AI204" s="792"/>
      <c r="AJ204" s="790"/>
      <c r="AK204" s="790"/>
      <c r="AL204" s="790"/>
      <c r="AM204" s="790"/>
      <c r="AN204" s="790">
        <f>SUM(AJ204,AK204)</f>
        <v>0</v>
      </c>
      <c r="AO204" s="790"/>
      <c r="AP204" s="790"/>
      <c r="AQ204" s="792"/>
    </row>
    <row r="205" spans="1:91" ht="18.75" customHeight="1">
      <c r="A205" s="119"/>
      <c r="B205" s="119"/>
      <c r="C205" s="381" t="s">
        <v>193</v>
      </c>
      <c r="D205" s="789"/>
      <c r="E205" s="789"/>
      <c r="F205" s="789"/>
      <c r="G205" s="789"/>
      <c r="H205" s="789">
        <f t="shared" ref="H205:H211" si="40">SUM(D205,E205)</f>
        <v>0</v>
      </c>
      <c r="I205" s="789"/>
      <c r="J205" s="789"/>
      <c r="K205" s="793"/>
      <c r="L205" s="789"/>
      <c r="M205" s="789"/>
      <c r="N205" s="789"/>
      <c r="O205" s="789"/>
      <c r="P205" s="789">
        <f t="shared" ref="P205:P211" si="41">SUM(L205,M205)</f>
        <v>0</v>
      </c>
      <c r="Q205" s="789"/>
      <c r="R205" s="789"/>
      <c r="S205" s="793"/>
      <c r="T205" s="789"/>
      <c r="U205" s="789"/>
      <c r="V205" s="789"/>
      <c r="W205" s="789"/>
      <c r="X205" s="789">
        <f t="shared" ref="X205:X211" si="42">SUM(T205,U205)</f>
        <v>0</v>
      </c>
      <c r="Y205" s="789"/>
      <c r="Z205" s="789"/>
      <c r="AA205" s="793"/>
      <c r="AB205" s="789"/>
      <c r="AC205" s="789"/>
      <c r="AD205" s="789"/>
      <c r="AE205" s="789"/>
      <c r="AF205" s="789">
        <f t="shared" ref="AF205:AF211" si="43">SUM(AB205,AC205)</f>
        <v>0</v>
      </c>
      <c r="AG205" s="789"/>
      <c r="AH205" s="789"/>
      <c r="AI205" s="793"/>
      <c r="AJ205" s="789"/>
      <c r="AK205" s="789"/>
      <c r="AL205" s="789"/>
      <c r="AM205" s="789"/>
      <c r="AN205" s="789">
        <f t="shared" ref="AN205:AN211" si="44">SUM(AJ205,AK205)</f>
        <v>0</v>
      </c>
      <c r="AO205" s="789"/>
      <c r="AP205" s="789"/>
      <c r="AQ205" s="793"/>
    </row>
    <row r="206" spans="1:91" ht="18.75" customHeight="1">
      <c r="A206" s="119"/>
      <c r="B206" s="119"/>
      <c r="C206" s="381" t="s">
        <v>135</v>
      </c>
      <c r="D206" s="789"/>
      <c r="E206" s="789"/>
      <c r="F206" s="789"/>
      <c r="G206" s="789"/>
      <c r="H206" s="789">
        <f t="shared" si="40"/>
        <v>0</v>
      </c>
      <c r="I206" s="789"/>
      <c r="J206" s="789"/>
      <c r="K206" s="793"/>
      <c r="L206" s="789"/>
      <c r="M206" s="789"/>
      <c r="N206" s="789"/>
      <c r="O206" s="789"/>
      <c r="P206" s="789">
        <f t="shared" si="41"/>
        <v>0</v>
      </c>
      <c r="Q206" s="789"/>
      <c r="R206" s="789"/>
      <c r="S206" s="793"/>
      <c r="T206" s="789"/>
      <c r="U206" s="789"/>
      <c r="V206" s="789"/>
      <c r="W206" s="789"/>
      <c r="X206" s="789">
        <f t="shared" si="42"/>
        <v>0</v>
      </c>
      <c r="Y206" s="789"/>
      <c r="Z206" s="789"/>
      <c r="AA206" s="793"/>
      <c r="AB206" s="789"/>
      <c r="AC206" s="789"/>
      <c r="AD206" s="789"/>
      <c r="AE206" s="789"/>
      <c r="AF206" s="789">
        <f t="shared" si="43"/>
        <v>0</v>
      </c>
      <c r="AG206" s="789"/>
      <c r="AH206" s="789"/>
      <c r="AI206" s="793"/>
      <c r="AJ206" s="789"/>
      <c r="AK206" s="789"/>
      <c r="AL206" s="789"/>
      <c r="AM206" s="789"/>
      <c r="AN206" s="789">
        <f t="shared" si="44"/>
        <v>0</v>
      </c>
      <c r="AO206" s="789"/>
      <c r="AP206" s="789"/>
      <c r="AQ206" s="793"/>
    </row>
    <row r="207" spans="1:91" ht="18.75" customHeight="1">
      <c r="A207" s="119"/>
      <c r="B207" s="119"/>
      <c r="C207" s="381" t="s">
        <v>136</v>
      </c>
      <c r="D207" s="789"/>
      <c r="E207" s="789"/>
      <c r="F207" s="789"/>
      <c r="G207" s="789"/>
      <c r="H207" s="789">
        <f t="shared" si="40"/>
        <v>0</v>
      </c>
      <c r="I207" s="789"/>
      <c r="J207" s="789"/>
      <c r="K207" s="793"/>
      <c r="L207" s="789"/>
      <c r="M207" s="789"/>
      <c r="N207" s="789"/>
      <c r="O207" s="789"/>
      <c r="P207" s="789">
        <f t="shared" si="41"/>
        <v>0</v>
      </c>
      <c r="Q207" s="789"/>
      <c r="R207" s="789"/>
      <c r="S207" s="793"/>
      <c r="T207" s="789"/>
      <c r="U207" s="789"/>
      <c r="V207" s="789"/>
      <c r="W207" s="789"/>
      <c r="X207" s="789">
        <f t="shared" si="42"/>
        <v>0</v>
      </c>
      <c r="Y207" s="789"/>
      <c r="Z207" s="789"/>
      <c r="AA207" s="793"/>
      <c r="AB207" s="789"/>
      <c r="AC207" s="789"/>
      <c r="AD207" s="789"/>
      <c r="AE207" s="789"/>
      <c r="AF207" s="789">
        <f t="shared" si="43"/>
        <v>0</v>
      </c>
      <c r="AG207" s="789"/>
      <c r="AH207" s="789"/>
      <c r="AI207" s="793"/>
      <c r="AJ207" s="789"/>
      <c r="AK207" s="789"/>
      <c r="AL207" s="789"/>
      <c r="AM207" s="789"/>
      <c r="AN207" s="789">
        <f t="shared" si="44"/>
        <v>0</v>
      </c>
      <c r="AO207" s="789"/>
      <c r="AP207" s="789"/>
      <c r="AQ207" s="793"/>
    </row>
    <row r="208" spans="1:91" ht="18.75" customHeight="1">
      <c r="A208" s="119"/>
      <c r="B208" s="119"/>
      <c r="C208" s="381" t="s">
        <v>137</v>
      </c>
      <c r="D208" s="789"/>
      <c r="E208" s="789"/>
      <c r="F208" s="789"/>
      <c r="G208" s="789"/>
      <c r="H208" s="789">
        <f t="shared" si="40"/>
        <v>0</v>
      </c>
      <c r="I208" s="789"/>
      <c r="J208" s="789"/>
      <c r="K208" s="793"/>
      <c r="L208" s="789"/>
      <c r="M208" s="789"/>
      <c r="N208" s="789"/>
      <c r="O208" s="789"/>
      <c r="P208" s="789">
        <f t="shared" si="41"/>
        <v>0</v>
      </c>
      <c r="Q208" s="789"/>
      <c r="R208" s="789"/>
      <c r="S208" s="793"/>
      <c r="T208" s="789"/>
      <c r="U208" s="789"/>
      <c r="V208" s="789"/>
      <c r="W208" s="789"/>
      <c r="X208" s="789">
        <f t="shared" si="42"/>
        <v>0</v>
      </c>
      <c r="Y208" s="789"/>
      <c r="Z208" s="789"/>
      <c r="AA208" s="793"/>
      <c r="AB208" s="789"/>
      <c r="AC208" s="789"/>
      <c r="AD208" s="789"/>
      <c r="AE208" s="789"/>
      <c r="AF208" s="789">
        <f t="shared" si="43"/>
        <v>0</v>
      </c>
      <c r="AG208" s="789"/>
      <c r="AH208" s="789"/>
      <c r="AI208" s="793"/>
      <c r="AJ208" s="789"/>
      <c r="AK208" s="789"/>
      <c r="AL208" s="789"/>
      <c r="AM208" s="789"/>
      <c r="AN208" s="789">
        <f t="shared" si="44"/>
        <v>0</v>
      </c>
      <c r="AO208" s="789"/>
      <c r="AP208" s="789"/>
      <c r="AQ208" s="793"/>
    </row>
    <row r="209" spans="1:135" ht="18.75" customHeight="1">
      <c r="A209" s="119"/>
      <c r="B209" s="119"/>
      <c r="C209" s="381" t="s">
        <v>138</v>
      </c>
      <c r="D209" s="789"/>
      <c r="E209" s="789"/>
      <c r="F209" s="789"/>
      <c r="G209" s="789"/>
      <c r="H209" s="789">
        <f t="shared" si="40"/>
        <v>0</v>
      </c>
      <c r="I209" s="789"/>
      <c r="J209" s="789"/>
      <c r="K209" s="793"/>
      <c r="L209" s="789"/>
      <c r="M209" s="789"/>
      <c r="N209" s="789"/>
      <c r="O209" s="789"/>
      <c r="P209" s="789">
        <f t="shared" si="41"/>
        <v>0</v>
      </c>
      <c r="Q209" s="789"/>
      <c r="R209" s="789"/>
      <c r="S209" s="793"/>
      <c r="T209" s="789"/>
      <c r="U209" s="789"/>
      <c r="V209" s="789"/>
      <c r="W209" s="789"/>
      <c r="X209" s="789">
        <f t="shared" si="42"/>
        <v>0</v>
      </c>
      <c r="Y209" s="789"/>
      <c r="Z209" s="789"/>
      <c r="AA209" s="793"/>
      <c r="AB209" s="789"/>
      <c r="AC209" s="789"/>
      <c r="AD209" s="789"/>
      <c r="AE209" s="789"/>
      <c r="AF209" s="789">
        <f t="shared" si="43"/>
        <v>0</v>
      </c>
      <c r="AG209" s="789"/>
      <c r="AH209" s="789"/>
      <c r="AI209" s="793"/>
      <c r="AJ209" s="789"/>
      <c r="AK209" s="789"/>
      <c r="AL209" s="789"/>
      <c r="AM209" s="789"/>
      <c r="AN209" s="789">
        <f t="shared" si="44"/>
        <v>0</v>
      </c>
      <c r="AO209" s="789"/>
      <c r="AP209" s="789"/>
      <c r="AQ209" s="793"/>
    </row>
    <row r="210" spans="1:135" ht="18.75" customHeight="1">
      <c r="A210" s="119"/>
      <c r="B210" s="119"/>
      <c r="C210" s="381" t="s">
        <v>139</v>
      </c>
      <c r="D210" s="789"/>
      <c r="E210" s="789"/>
      <c r="F210" s="789"/>
      <c r="G210" s="789"/>
      <c r="H210" s="789">
        <f t="shared" si="40"/>
        <v>0</v>
      </c>
      <c r="I210" s="789"/>
      <c r="J210" s="789"/>
      <c r="K210" s="793"/>
      <c r="L210" s="789"/>
      <c r="M210" s="789"/>
      <c r="N210" s="789"/>
      <c r="O210" s="789"/>
      <c r="P210" s="789">
        <f t="shared" si="41"/>
        <v>0</v>
      </c>
      <c r="Q210" s="789"/>
      <c r="R210" s="789"/>
      <c r="S210" s="793"/>
      <c r="T210" s="789"/>
      <c r="U210" s="789"/>
      <c r="V210" s="789"/>
      <c r="W210" s="789"/>
      <c r="X210" s="789">
        <f t="shared" si="42"/>
        <v>0</v>
      </c>
      <c r="Y210" s="789"/>
      <c r="Z210" s="789"/>
      <c r="AA210" s="793"/>
      <c r="AB210" s="789"/>
      <c r="AC210" s="789"/>
      <c r="AD210" s="789"/>
      <c r="AE210" s="789"/>
      <c r="AF210" s="789">
        <f t="shared" si="43"/>
        <v>0</v>
      </c>
      <c r="AG210" s="789"/>
      <c r="AH210" s="789"/>
      <c r="AI210" s="793"/>
      <c r="AJ210" s="789"/>
      <c r="AK210" s="789"/>
      <c r="AL210" s="789"/>
      <c r="AM210" s="789"/>
      <c r="AN210" s="789">
        <f t="shared" si="44"/>
        <v>0</v>
      </c>
      <c r="AO210" s="789"/>
      <c r="AP210" s="789"/>
      <c r="AQ210" s="793"/>
    </row>
    <row r="211" spans="1:135" ht="18.75" customHeight="1" thickBot="1">
      <c r="A211" s="119"/>
      <c r="B211" s="119"/>
      <c r="C211" s="383" t="s">
        <v>540</v>
      </c>
      <c r="D211" s="791"/>
      <c r="E211" s="791"/>
      <c r="F211" s="791"/>
      <c r="G211" s="791"/>
      <c r="H211" s="791">
        <f t="shared" si="40"/>
        <v>0</v>
      </c>
      <c r="I211" s="791"/>
      <c r="J211" s="791"/>
      <c r="K211" s="794"/>
      <c r="L211" s="791"/>
      <c r="M211" s="791"/>
      <c r="N211" s="791"/>
      <c r="O211" s="791"/>
      <c r="P211" s="791">
        <f t="shared" si="41"/>
        <v>0</v>
      </c>
      <c r="Q211" s="791"/>
      <c r="R211" s="791"/>
      <c r="S211" s="794"/>
      <c r="T211" s="791"/>
      <c r="U211" s="791"/>
      <c r="V211" s="791"/>
      <c r="W211" s="791"/>
      <c r="X211" s="791">
        <f t="shared" si="42"/>
        <v>0</v>
      </c>
      <c r="Y211" s="791"/>
      <c r="Z211" s="791"/>
      <c r="AA211" s="794"/>
      <c r="AB211" s="791"/>
      <c r="AC211" s="791"/>
      <c r="AD211" s="791"/>
      <c r="AE211" s="791"/>
      <c r="AF211" s="791">
        <f t="shared" si="43"/>
        <v>0</v>
      </c>
      <c r="AG211" s="791"/>
      <c r="AH211" s="791"/>
      <c r="AI211" s="794"/>
      <c r="AJ211" s="791"/>
      <c r="AK211" s="791"/>
      <c r="AL211" s="791"/>
      <c r="AM211" s="791"/>
      <c r="AN211" s="791">
        <f t="shared" si="44"/>
        <v>0</v>
      </c>
      <c r="AO211" s="791"/>
      <c r="AP211" s="791"/>
      <c r="AQ211" s="794"/>
    </row>
    <row r="212" spans="1:135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F212" s="119"/>
      <c r="BG212" s="119"/>
      <c r="BH212" s="119"/>
      <c r="BI212" s="119"/>
      <c r="BJ212" s="119"/>
      <c r="BK212" s="119"/>
      <c r="BL212" s="119"/>
      <c r="BM212" s="119"/>
      <c r="BN212" s="119"/>
      <c r="BO212" s="119"/>
      <c r="BP212" s="119"/>
      <c r="BQ212" s="119"/>
      <c r="BR212" s="119"/>
      <c r="BS212" s="119"/>
      <c r="BT212" s="119"/>
      <c r="BU212" s="119"/>
      <c r="BV212" s="119"/>
      <c r="BW212" s="119"/>
      <c r="BX212" s="119"/>
      <c r="BY212" s="119"/>
      <c r="BZ212" s="119"/>
      <c r="CA212" s="119"/>
      <c r="CB212" s="119"/>
      <c r="CC212" s="119"/>
      <c r="CD212" s="119"/>
      <c r="CE212" s="119"/>
    </row>
    <row r="213" spans="1:135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119"/>
      <c r="BL213" s="119"/>
      <c r="BM213" s="119"/>
      <c r="BN213" s="119"/>
      <c r="BO213" s="119"/>
      <c r="BP213" s="119"/>
      <c r="BQ213" s="119"/>
      <c r="BR213" s="119"/>
      <c r="BS213" s="119"/>
      <c r="BT213" s="119"/>
      <c r="BU213" s="119"/>
      <c r="BV213" s="119"/>
      <c r="BW213" s="119"/>
      <c r="BX213" s="119"/>
      <c r="BY213" s="119"/>
      <c r="BZ213" s="119"/>
      <c r="CA213" s="119"/>
      <c r="CB213" s="119"/>
      <c r="CC213" s="119"/>
      <c r="CD213" s="119"/>
      <c r="CE213" s="119"/>
    </row>
    <row r="214" spans="1:135" s="246" customFormat="1" ht="30" customHeight="1" thickBot="1">
      <c r="C214" s="331" t="s">
        <v>744</v>
      </c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</row>
    <row r="215" spans="1:135" s="332" customFormat="1" ht="16.5" thickBot="1">
      <c r="C215" s="333"/>
      <c r="D215" s="1122" t="s">
        <v>556</v>
      </c>
      <c r="E215" s="1123"/>
      <c r="F215" s="1123"/>
      <c r="G215" s="1123"/>
      <c r="H215" s="1123"/>
      <c r="I215" s="1123"/>
      <c r="J215" s="1123"/>
      <c r="K215" s="1123"/>
      <c r="L215" s="1123"/>
      <c r="M215" s="1123"/>
      <c r="N215" s="1124"/>
      <c r="O215" s="246"/>
      <c r="P215" s="1122" t="s">
        <v>464</v>
      </c>
      <c r="Q215" s="1123"/>
      <c r="R215" s="1123"/>
      <c r="S215" s="1123"/>
      <c r="T215" s="1123"/>
      <c r="U215" s="1123"/>
      <c r="V215" s="1123"/>
      <c r="W215" s="1123"/>
      <c r="X215" s="1123"/>
      <c r="Y215" s="1123"/>
      <c r="Z215" s="1124"/>
      <c r="AA215" s="246"/>
      <c r="AB215" s="1122" t="s">
        <v>463</v>
      </c>
      <c r="AC215" s="1123"/>
      <c r="AD215" s="1123"/>
      <c r="AE215" s="1123"/>
      <c r="AF215" s="1123"/>
      <c r="AG215" s="1123"/>
      <c r="AH215" s="1123"/>
      <c r="AI215" s="1123"/>
      <c r="AJ215" s="1123"/>
      <c r="AK215" s="1123"/>
      <c r="AL215" s="1124"/>
      <c r="AM215" s="246"/>
      <c r="AN215" s="1122" t="s">
        <v>462</v>
      </c>
      <c r="AO215" s="1123"/>
      <c r="AP215" s="1123"/>
      <c r="AQ215" s="1123"/>
      <c r="AR215" s="1123"/>
      <c r="AS215" s="1123"/>
      <c r="AT215" s="1123"/>
      <c r="AU215" s="1123"/>
      <c r="AV215" s="1123"/>
      <c r="AW215" s="1123"/>
      <c r="AX215" s="1124"/>
      <c r="AY215" s="246"/>
      <c r="AZ215" s="1122" t="s">
        <v>461</v>
      </c>
      <c r="BA215" s="1123"/>
      <c r="BB215" s="1123"/>
      <c r="BC215" s="1123"/>
      <c r="BD215" s="1123"/>
      <c r="BE215" s="1123"/>
      <c r="BF215" s="1123"/>
      <c r="BG215" s="1123"/>
      <c r="BH215" s="1123"/>
      <c r="BI215" s="1123"/>
      <c r="BJ215" s="1124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</row>
    <row r="216" spans="1:135" s="48" customFormat="1" ht="26.25" thickBot="1">
      <c r="A216" s="275"/>
      <c r="C216" s="410" t="s">
        <v>543</v>
      </c>
      <c r="D216" s="411" t="s">
        <v>522</v>
      </c>
      <c r="E216" s="411"/>
      <c r="F216" s="412"/>
      <c r="G216" s="412"/>
      <c r="H216" s="1120" t="s">
        <v>571</v>
      </c>
      <c r="I216" s="1121"/>
      <c r="J216" s="1120" t="s">
        <v>572</v>
      </c>
      <c r="K216" s="1121"/>
      <c r="L216" s="413" t="s">
        <v>523</v>
      </c>
      <c r="M216" s="413" t="s">
        <v>524</v>
      </c>
      <c r="N216" s="413" t="s">
        <v>573</v>
      </c>
      <c r="O216" s="332"/>
      <c r="P216" s="411" t="s">
        <v>522</v>
      </c>
      <c r="Q216" s="411"/>
      <c r="R216" s="412"/>
      <c r="S216" s="412"/>
      <c r="T216" s="1120" t="s">
        <v>571</v>
      </c>
      <c r="U216" s="1121"/>
      <c r="V216" s="1120" t="s">
        <v>572</v>
      </c>
      <c r="W216" s="1121"/>
      <c r="X216" s="413" t="s">
        <v>523</v>
      </c>
      <c r="Y216" s="413" t="s">
        <v>524</v>
      </c>
      <c r="Z216" s="413" t="s">
        <v>573</v>
      </c>
      <c r="AA216" s="332"/>
      <c r="AB216" s="411" t="s">
        <v>522</v>
      </c>
      <c r="AC216" s="411"/>
      <c r="AD216" s="412"/>
      <c r="AE216" s="412"/>
      <c r="AF216" s="1120" t="s">
        <v>571</v>
      </c>
      <c r="AG216" s="1121"/>
      <c r="AH216" s="1120" t="s">
        <v>572</v>
      </c>
      <c r="AI216" s="1121"/>
      <c r="AJ216" s="413" t="s">
        <v>523</v>
      </c>
      <c r="AK216" s="413" t="s">
        <v>524</v>
      </c>
      <c r="AL216" s="413" t="s">
        <v>573</v>
      </c>
      <c r="AM216" s="332"/>
      <c r="AN216" s="411" t="s">
        <v>522</v>
      </c>
      <c r="AO216" s="411"/>
      <c r="AP216" s="412"/>
      <c r="AQ216" s="412"/>
      <c r="AR216" s="1120" t="s">
        <v>571</v>
      </c>
      <c r="AS216" s="1121"/>
      <c r="AT216" s="1120" t="s">
        <v>572</v>
      </c>
      <c r="AU216" s="1121"/>
      <c r="AV216" s="413" t="s">
        <v>523</v>
      </c>
      <c r="AW216" s="413" t="s">
        <v>524</v>
      </c>
      <c r="AX216" s="413" t="s">
        <v>573</v>
      </c>
      <c r="AY216" s="332"/>
      <c r="AZ216" s="411" t="s">
        <v>522</v>
      </c>
      <c r="BA216" s="411"/>
      <c r="BB216" s="412"/>
      <c r="BC216" s="412"/>
      <c r="BD216" s="1120" t="s">
        <v>571</v>
      </c>
      <c r="BE216" s="1121"/>
      <c r="BF216" s="1120" t="s">
        <v>572</v>
      </c>
      <c r="BG216" s="1121"/>
      <c r="BH216" s="413" t="s">
        <v>523</v>
      </c>
      <c r="BI216" s="413" t="s">
        <v>524</v>
      </c>
      <c r="BJ216" s="413" t="s">
        <v>573</v>
      </c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</row>
    <row r="217" spans="1:135" s="246" customFormat="1" ht="26.25" thickBot="1">
      <c r="C217" s="414" t="s">
        <v>525</v>
      </c>
      <c r="D217" s="415" t="s">
        <v>574</v>
      </c>
      <c r="E217" s="415" t="s">
        <v>526</v>
      </c>
      <c r="F217" s="415" t="s">
        <v>578</v>
      </c>
      <c r="G217" s="415" t="s">
        <v>528</v>
      </c>
      <c r="H217" s="416" t="s">
        <v>529</v>
      </c>
      <c r="I217" s="417" t="s">
        <v>527</v>
      </c>
      <c r="J217" s="415" t="s">
        <v>529</v>
      </c>
      <c r="K217" s="415" t="s">
        <v>527</v>
      </c>
      <c r="L217" s="415" t="s">
        <v>530</v>
      </c>
      <c r="M217" s="415" t="s">
        <v>530</v>
      </c>
      <c r="N217" s="418" t="s">
        <v>530</v>
      </c>
      <c r="O217" s="48"/>
      <c r="P217" s="415" t="s">
        <v>574</v>
      </c>
      <c r="Q217" s="415" t="s">
        <v>526</v>
      </c>
      <c r="R217" s="415" t="s">
        <v>578</v>
      </c>
      <c r="S217" s="415" t="s">
        <v>528</v>
      </c>
      <c r="T217" s="416" t="s">
        <v>529</v>
      </c>
      <c r="U217" s="417" t="s">
        <v>527</v>
      </c>
      <c r="V217" s="415" t="s">
        <v>529</v>
      </c>
      <c r="W217" s="415" t="s">
        <v>527</v>
      </c>
      <c r="X217" s="415" t="s">
        <v>530</v>
      </c>
      <c r="Y217" s="415" t="s">
        <v>530</v>
      </c>
      <c r="Z217" s="418" t="s">
        <v>530</v>
      </c>
      <c r="AA217" s="48"/>
      <c r="AB217" s="415" t="s">
        <v>574</v>
      </c>
      <c r="AC217" s="415" t="s">
        <v>526</v>
      </c>
      <c r="AD217" s="415" t="s">
        <v>578</v>
      </c>
      <c r="AE217" s="415" t="s">
        <v>528</v>
      </c>
      <c r="AF217" s="416" t="s">
        <v>529</v>
      </c>
      <c r="AG217" s="417" t="s">
        <v>527</v>
      </c>
      <c r="AH217" s="415" t="s">
        <v>529</v>
      </c>
      <c r="AI217" s="415" t="s">
        <v>527</v>
      </c>
      <c r="AJ217" s="415" t="s">
        <v>530</v>
      </c>
      <c r="AK217" s="415" t="s">
        <v>530</v>
      </c>
      <c r="AL217" s="418" t="s">
        <v>530</v>
      </c>
      <c r="AM217" s="48"/>
      <c r="AN217" s="415" t="s">
        <v>574</v>
      </c>
      <c r="AO217" s="415" t="s">
        <v>526</v>
      </c>
      <c r="AP217" s="415" t="s">
        <v>578</v>
      </c>
      <c r="AQ217" s="415" t="s">
        <v>528</v>
      </c>
      <c r="AR217" s="416" t="s">
        <v>529</v>
      </c>
      <c r="AS217" s="417" t="s">
        <v>527</v>
      </c>
      <c r="AT217" s="415" t="s">
        <v>529</v>
      </c>
      <c r="AU217" s="415" t="s">
        <v>527</v>
      </c>
      <c r="AV217" s="415" t="s">
        <v>530</v>
      </c>
      <c r="AW217" s="415" t="s">
        <v>530</v>
      </c>
      <c r="AX217" s="418" t="s">
        <v>530</v>
      </c>
      <c r="AY217" s="48"/>
      <c r="AZ217" s="415" t="s">
        <v>574</v>
      </c>
      <c r="BA217" s="415" t="s">
        <v>526</v>
      </c>
      <c r="BB217" s="415" t="s">
        <v>578</v>
      </c>
      <c r="BC217" s="415" t="s">
        <v>528</v>
      </c>
      <c r="BD217" s="416" t="s">
        <v>529</v>
      </c>
      <c r="BE217" s="417" t="s">
        <v>527</v>
      </c>
      <c r="BF217" s="415" t="s">
        <v>529</v>
      </c>
      <c r="BG217" s="415" t="s">
        <v>527</v>
      </c>
      <c r="BH217" s="415" t="s">
        <v>530</v>
      </c>
      <c r="BI217" s="415" t="s">
        <v>530</v>
      </c>
      <c r="BJ217" s="418" t="s">
        <v>530</v>
      </c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</row>
    <row r="218" spans="1:135" s="246" customFormat="1" ht="18.75" customHeight="1">
      <c r="C218" s="334" t="s">
        <v>531</v>
      </c>
      <c r="D218" s="795"/>
      <c r="E218" s="795"/>
      <c r="F218" s="795" t="e">
        <f>E218/D218</f>
        <v>#DIV/0!</v>
      </c>
      <c r="G218" s="796"/>
      <c r="H218" s="797"/>
      <c r="I218" s="798"/>
      <c r="J218" s="799"/>
      <c r="K218" s="800"/>
      <c r="L218" s="848"/>
      <c r="M218" s="801"/>
      <c r="N218" s="801"/>
      <c r="P218" s="795"/>
      <c r="Q218" s="795"/>
      <c r="R218" s="795" t="e">
        <f>Q218/P218</f>
        <v>#DIV/0!</v>
      </c>
      <c r="S218" s="796"/>
      <c r="T218" s="797"/>
      <c r="U218" s="798"/>
      <c r="V218" s="799"/>
      <c r="W218" s="800"/>
      <c r="X218" s="848"/>
      <c r="Y218" s="801"/>
      <c r="Z218" s="801"/>
      <c r="AB218" s="795"/>
      <c r="AC218" s="795"/>
      <c r="AD218" s="795" t="e">
        <f>AC218/AB218</f>
        <v>#DIV/0!</v>
      </c>
      <c r="AE218" s="796"/>
      <c r="AF218" s="797"/>
      <c r="AG218" s="798"/>
      <c r="AH218" s="799"/>
      <c r="AI218" s="800"/>
      <c r="AJ218" s="848"/>
      <c r="AK218" s="801"/>
      <c r="AL218" s="801"/>
      <c r="AN218" s="795"/>
      <c r="AO218" s="795"/>
      <c r="AP218" s="795" t="e">
        <f>AO218/AN218</f>
        <v>#DIV/0!</v>
      </c>
      <c r="AQ218" s="796"/>
      <c r="AR218" s="797"/>
      <c r="AS218" s="798"/>
      <c r="AT218" s="799"/>
      <c r="AU218" s="800"/>
      <c r="AV218" s="848"/>
      <c r="AW218" s="801"/>
      <c r="AX218" s="801"/>
      <c r="AZ218" s="795"/>
      <c r="BA218" s="795"/>
      <c r="BB218" s="795" t="e">
        <f>BA218/AZ218</f>
        <v>#DIV/0!</v>
      </c>
      <c r="BC218" s="796"/>
      <c r="BD218" s="797"/>
      <c r="BE218" s="798"/>
      <c r="BF218" s="799"/>
      <c r="BG218" s="800"/>
      <c r="BH218" s="848"/>
      <c r="BI218" s="801"/>
      <c r="BJ218" s="80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</row>
    <row r="219" spans="1:135" s="246" customFormat="1" ht="18.75" customHeight="1">
      <c r="C219" s="419" t="s">
        <v>532</v>
      </c>
      <c r="D219" s="802"/>
      <c r="E219" s="802"/>
      <c r="F219" s="802" t="e">
        <f t="shared" ref="F219:F222" si="45">E219/D219</f>
        <v>#DIV/0!</v>
      </c>
      <c r="G219" s="803"/>
      <c r="H219" s="804"/>
      <c r="I219" s="805"/>
      <c r="J219" s="806"/>
      <c r="K219" s="807"/>
      <c r="L219" s="849"/>
      <c r="M219" s="808"/>
      <c r="N219" s="808"/>
      <c r="P219" s="802"/>
      <c r="Q219" s="802"/>
      <c r="R219" s="802" t="e">
        <f t="shared" ref="R219:R222" si="46">Q219/P219</f>
        <v>#DIV/0!</v>
      </c>
      <c r="S219" s="803"/>
      <c r="T219" s="804"/>
      <c r="U219" s="805"/>
      <c r="V219" s="806"/>
      <c r="W219" s="807"/>
      <c r="X219" s="849"/>
      <c r="Y219" s="808"/>
      <c r="Z219" s="808"/>
      <c r="AB219" s="802"/>
      <c r="AC219" s="802"/>
      <c r="AD219" s="802" t="e">
        <f t="shared" ref="AD219:AD222" si="47">AC219/AB219</f>
        <v>#DIV/0!</v>
      </c>
      <c r="AE219" s="803"/>
      <c r="AF219" s="804"/>
      <c r="AG219" s="805"/>
      <c r="AH219" s="806"/>
      <c r="AI219" s="807"/>
      <c r="AJ219" s="849"/>
      <c r="AK219" s="808"/>
      <c r="AL219" s="808"/>
      <c r="AN219" s="802"/>
      <c r="AO219" s="802"/>
      <c r="AP219" s="802" t="e">
        <f t="shared" ref="AP219:AP222" si="48">AO219/AN219</f>
        <v>#DIV/0!</v>
      </c>
      <c r="AQ219" s="803"/>
      <c r="AR219" s="804"/>
      <c r="AS219" s="805"/>
      <c r="AT219" s="806"/>
      <c r="AU219" s="807"/>
      <c r="AV219" s="849"/>
      <c r="AW219" s="808"/>
      <c r="AX219" s="808"/>
      <c r="AZ219" s="802"/>
      <c r="BA219" s="802"/>
      <c r="BB219" s="802" t="e">
        <f t="shared" ref="BB219:BB222" si="49">BA219/AZ219</f>
        <v>#DIV/0!</v>
      </c>
      <c r="BC219" s="803"/>
      <c r="BD219" s="804"/>
      <c r="BE219" s="805"/>
      <c r="BF219" s="806"/>
      <c r="BG219" s="807"/>
      <c r="BH219" s="849"/>
      <c r="BI219" s="808"/>
      <c r="BJ219" s="808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</row>
    <row r="220" spans="1:135" s="246" customFormat="1" ht="18.75" customHeight="1">
      <c r="C220" s="419" t="s">
        <v>533</v>
      </c>
      <c r="D220" s="809"/>
      <c r="E220" s="809"/>
      <c r="F220" s="809" t="e">
        <f t="shared" si="45"/>
        <v>#DIV/0!</v>
      </c>
      <c r="G220" s="810"/>
      <c r="H220" s="811"/>
      <c r="I220" s="812"/>
      <c r="J220" s="806"/>
      <c r="K220" s="807"/>
      <c r="L220" s="849"/>
      <c r="M220" s="808"/>
      <c r="N220" s="808"/>
      <c r="P220" s="809"/>
      <c r="Q220" s="809"/>
      <c r="R220" s="809" t="e">
        <f t="shared" si="46"/>
        <v>#DIV/0!</v>
      </c>
      <c r="S220" s="810"/>
      <c r="T220" s="811"/>
      <c r="U220" s="812"/>
      <c r="V220" s="806"/>
      <c r="W220" s="807"/>
      <c r="X220" s="849"/>
      <c r="Y220" s="808"/>
      <c r="Z220" s="808"/>
      <c r="AB220" s="809"/>
      <c r="AC220" s="809"/>
      <c r="AD220" s="809" t="e">
        <f t="shared" si="47"/>
        <v>#DIV/0!</v>
      </c>
      <c r="AE220" s="810"/>
      <c r="AF220" s="811"/>
      <c r="AG220" s="812"/>
      <c r="AH220" s="806"/>
      <c r="AI220" s="807"/>
      <c r="AJ220" s="849"/>
      <c r="AK220" s="808"/>
      <c r="AL220" s="808"/>
      <c r="AN220" s="809"/>
      <c r="AO220" s="809"/>
      <c r="AP220" s="809" t="e">
        <f t="shared" si="48"/>
        <v>#DIV/0!</v>
      </c>
      <c r="AQ220" s="810"/>
      <c r="AR220" s="811"/>
      <c r="AS220" s="812"/>
      <c r="AT220" s="806"/>
      <c r="AU220" s="807"/>
      <c r="AV220" s="849"/>
      <c r="AW220" s="808"/>
      <c r="AX220" s="808"/>
      <c r="AZ220" s="809"/>
      <c r="BA220" s="809"/>
      <c r="BB220" s="809" t="e">
        <f t="shared" si="49"/>
        <v>#DIV/0!</v>
      </c>
      <c r="BC220" s="810"/>
      <c r="BD220" s="811"/>
      <c r="BE220" s="812"/>
      <c r="BF220" s="806"/>
      <c r="BG220" s="807"/>
      <c r="BH220" s="849"/>
      <c r="BI220" s="808"/>
      <c r="BJ220" s="808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</row>
    <row r="221" spans="1:135" s="246" customFormat="1" ht="18.75" customHeight="1">
      <c r="C221" s="419" t="s">
        <v>534</v>
      </c>
      <c r="D221" s="809"/>
      <c r="E221" s="809"/>
      <c r="F221" s="809" t="e">
        <f t="shared" si="45"/>
        <v>#DIV/0!</v>
      </c>
      <c r="G221" s="810"/>
      <c r="H221" s="811"/>
      <c r="I221" s="812"/>
      <c r="J221" s="806"/>
      <c r="K221" s="807"/>
      <c r="L221" s="849"/>
      <c r="M221" s="808"/>
      <c r="N221" s="808"/>
      <c r="P221" s="809"/>
      <c r="Q221" s="809"/>
      <c r="R221" s="809" t="e">
        <f t="shared" si="46"/>
        <v>#DIV/0!</v>
      </c>
      <c r="S221" s="810"/>
      <c r="T221" s="811"/>
      <c r="U221" s="812"/>
      <c r="V221" s="806"/>
      <c r="W221" s="807"/>
      <c r="X221" s="849"/>
      <c r="Y221" s="808"/>
      <c r="Z221" s="808"/>
      <c r="AB221" s="809"/>
      <c r="AC221" s="809"/>
      <c r="AD221" s="809" t="e">
        <f t="shared" si="47"/>
        <v>#DIV/0!</v>
      </c>
      <c r="AE221" s="810"/>
      <c r="AF221" s="811"/>
      <c r="AG221" s="812"/>
      <c r="AH221" s="806"/>
      <c r="AI221" s="807"/>
      <c r="AJ221" s="849"/>
      <c r="AK221" s="808"/>
      <c r="AL221" s="808"/>
      <c r="AN221" s="809"/>
      <c r="AO221" s="809"/>
      <c r="AP221" s="809" t="e">
        <f t="shared" si="48"/>
        <v>#DIV/0!</v>
      </c>
      <c r="AQ221" s="810"/>
      <c r="AR221" s="811"/>
      <c r="AS221" s="812"/>
      <c r="AT221" s="806"/>
      <c r="AU221" s="807"/>
      <c r="AV221" s="849"/>
      <c r="AW221" s="808"/>
      <c r="AX221" s="808"/>
      <c r="AZ221" s="809"/>
      <c r="BA221" s="809"/>
      <c r="BB221" s="809" t="e">
        <f t="shared" si="49"/>
        <v>#DIV/0!</v>
      </c>
      <c r="BC221" s="810"/>
      <c r="BD221" s="811"/>
      <c r="BE221" s="812"/>
      <c r="BF221" s="806"/>
      <c r="BG221" s="807"/>
      <c r="BH221" s="849"/>
      <c r="BI221" s="808"/>
      <c r="BJ221" s="808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</row>
    <row r="222" spans="1:135" s="246" customFormat="1" ht="18.75" customHeight="1" thickBot="1">
      <c r="C222" s="249" t="s">
        <v>535</v>
      </c>
      <c r="D222" s="813"/>
      <c r="E222" s="813"/>
      <c r="F222" s="813" t="e">
        <f t="shared" si="45"/>
        <v>#DIV/0!</v>
      </c>
      <c r="G222" s="814"/>
      <c r="H222" s="815"/>
      <c r="I222" s="816"/>
      <c r="J222" s="817"/>
      <c r="K222" s="818"/>
      <c r="L222" s="850"/>
      <c r="M222" s="819"/>
      <c r="N222" s="819"/>
      <c r="P222" s="813"/>
      <c r="Q222" s="813"/>
      <c r="R222" s="813" t="e">
        <f t="shared" si="46"/>
        <v>#DIV/0!</v>
      </c>
      <c r="S222" s="814"/>
      <c r="T222" s="815"/>
      <c r="U222" s="816"/>
      <c r="V222" s="817"/>
      <c r="W222" s="818"/>
      <c r="X222" s="850"/>
      <c r="Y222" s="819"/>
      <c r="Z222" s="819"/>
      <c r="AB222" s="813"/>
      <c r="AC222" s="813"/>
      <c r="AD222" s="813" t="e">
        <f t="shared" si="47"/>
        <v>#DIV/0!</v>
      </c>
      <c r="AE222" s="814"/>
      <c r="AF222" s="815"/>
      <c r="AG222" s="816"/>
      <c r="AH222" s="817"/>
      <c r="AI222" s="818"/>
      <c r="AJ222" s="850"/>
      <c r="AK222" s="819"/>
      <c r="AL222" s="819"/>
      <c r="AN222" s="813"/>
      <c r="AO222" s="813"/>
      <c r="AP222" s="813" t="e">
        <f t="shared" si="48"/>
        <v>#DIV/0!</v>
      </c>
      <c r="AQ222" s="814"/>
      <c r="AR222" s="815"/>
      <c r="AS222" s="816"/>
      <c r="AT222" s="817"/>
      <c r="AU222" s="818"/>
      <c r="AV222" s="850"/>
      <c r="AW222" s="819"/>
      <c r="AX222" s="819"/>
      <c r="AZ222" s="813"/>
      <c r="BA222" s="813"/>
      <c r="BB222" s="813" t="e">
        <f t="shared" si="49"/>
        <v>#DIV/0!</v>
      </c>
      <c r="BC222" s="814"/>
      <c r="BD222" s="815"/>
      <c r="BE222" s="816"/>
      <c r="BF222" s="817"/>
      <c r="BG222" s="818"/>
      <c r="BH222" s="850"/>
      <c r="BI222" s="819"/>
      <c r="BJ222" s="819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</row>
    <row r="223" spans="1:135" s="246" customFormat="1">
      <c r="C223" s="247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</row>
    <row r="224" spans="1:135" s="248" customFormat="1"/>
    <row r="225" spans="3:14" s="248" customFormat="1" ht="23.25">
      <c r="C225" s="331" t="s">
        <v>745</v>
      </c>
    </row>
    <row r="226" spans="3:14" ht="15.75" thickBot="1"/>
    <row r="227" spans="3:14" s="328" customFormat="1" ht="15.75">
      <c r="D227" s="1125" t="s">
        <v>544</v>
      </c>
      <c r="E227" s="1126"/>
      <c r="F227" s="1126"/>
      <c r="G227" s="1126"/>
      <c r="H227" s="1127"/>
      <c r="I227" s="1"/>
      <c r="J227" s="1"/>
      <c r="K227" s="1"/>
      <c r="L227" s="1"/>
      <c r="M227" s="1"/>
      <c r="N227" s="1"/>
    </row>
    <row r="228" spans="3:14" s="144" customFormat="1" ht="15.75" customHeight="1" thickBot="1">
      <c r="D228" s="1128" t="s">
        <v>741</v>
      </c>
      <c r="E228" s="1129"/>
      <c r="F228" s="1129"/>
      <c r="G228" s="1129"/>
      <c r="H228" s="1130"/>
      <c r="I228" s="1"/>
      <c r="J228" s="1"/>
      <c r="K228" s="1"/>
      <c r="L228" s="1"/>
      <c r="M228" s="1"/>
      <c r="N228" s="1"/>
    </row>
    <row r="229" spans="3:14" s="138" customFormat="1" ht="29.25" customHeight="1" thickBot="1">
      <c r="C229" s="410" t="s">
        <v>545</v>
      </c>
      <c r="D229" s="644" t="s">
        <v>556</v>
      </c>
      <c r="E229" s="645" t="s">
        <v>464</v>
      </c>
      <c r="F229" s="420" t="s">
        <v>463</v>
      </c>
      <c r="G229" s="420" t="s">
        <v>462</v>
      </c>
      <c r="H229" s="421" t="s">
        <v>461</v>
      </c>
      <c r="I229" s="1"/>
      <c r="J229" s="1"/>
      <c r="K229" s="1"/>
      <c r="L229" s="1"/>
      <c r="M229" s="1"/>
      <c r="N229" s="1"/>
    </row>
    <row r="230" spans="3:14" ht="18.75" customHeight="1">
      <c r="C230" s="422" t="s">
        <v>134</v>
      </c>
      <c r="D230" s="820">
        <f>D13</f>
        <v>0</v>
      </c>
      <c r="E230" s="821">
        <f>H13</f>
        <v>0</v>
      </c>
      <c r="F230" s="821">
        <f>L13</f>
        <v>0</v>
      </c>
      <c r="G230" s="821">
        <f>P13</f>
        <v>0</v>
      </c>
      <c r="H230" s="822">
        <f>T13</f>
        <v>0</v>
      </c>
    </row>
    <row r="231" spans="3:14" ht="18.75" customHeight="1">
      <c r="C231" s="381" t="s">
        <v>193</v>
      </c>
      <c r="D231" s="820">
        <f>D30</f>
        <v>0</v>
      </c>
      <c r="E231" s="821">
        <f>H30</f>
        <v>0</v>
      </c>
      <c r="F231" s="821">
        <f>L30</f>
        <v>0</v>
      </c>
      <c r="G231" s="821">
        <f>P30</f>
        <v>0</v>
      </c>
      <c r="H231" s="822">
        <f>T30</f>
        <v>0</v>
      </c>
    </row>
    <row r="232" spans="3:14" ht="18.75" customHeight="1">
      <c r="C232" s="381" t="s">
        <v>135</v>
      </c>
      <c r="D232" s="820">
        <f>D47</f>
        <v>0</v>
      </c>
      <c r="E232" s="821">
        <f>H47</f>
        <v>0</v>
      </c>
      <c r="F232" s="821">
        <f>L47</f>
        <v>0</v>
      </c>
      <c r="G232" s="821">
        <f>P47</f>
        <v>0</v>
      </c>
      <c r="H232" s="822">
        <f>T47</f>
        <v>0</v>
      </c>
    </row>
    <row r="233" spans="3:14" ht="18.75" customHeight="1">
      <c r="C233" s="381" t="s">
        <v>136</v>
      </c>
      <c r="D233" s="820">
        <f>D76</f>
        <v>0</v>
      </c>
      <c r="E233" s="821">
        <f>H76</f>
        <v>0</v>
      </c>
      <c r="F233" s="821">
        <f>L76</f>
        <v>0</v>
      </c>
      <c r="G233" s="821">
        <f>P76</f>
        <v>0</v>
      </c>
      <c r="H233" s="822">
        <f>T76</f>
        <v>0</v>
      </c>
    </row>
    <row r="234" spans="3:14" ht="18.75" customHeight="1">
      <c r="C234" s="381" t="s">
        <v>137</v>
      </c>
      <c r="D234" s="820">
        <f>D100</f>
        <v>0</v>
      </c>
      <c r="E234" s="821">
        <f>H100</f>
        <v>0</v>
      </c>
      <c r="F234" s="821">
        <f>L100</f>
        <v>0</v>
      </c>
      <c r="G234" s="821">
        <f>P100</f>
        <v>0</v>
      </c>
      <c r="H234" s="822">
        <f>T100</f>
        <v>0</v>
      </c>
    </row>
    <row r="235" spans="3:14" ht="18.75" customHeight="1">
      <c r="C235" s="381" t="s">
        <v>138</v>
      </c>
      <c r="D235" s="820">
        <f>D138</f>
        <v>0</v>
      </c>
      <c r="E235" s="821">
        <f>H138</f>
        <v>0</v>
      </c>
      <c r="F235" s="821">
        <f>L138</f>
        <v>0</v>
      </c>
      <c r="G235" s="821">
        <f>P138</f>
        <v>0</v>
      </c>
      <c r="H235" s="822">
        <f>T138</f>
        <v>0</v>
      </c>
    </row>
    <row r="236" spans="3:14" ht="18.75" customHeight="1">
      <c r="C236" s="381" t="s">
        <v>139</v>
      </c>
      <c r="D236" s="820">
        <f>D165</f>
        <v>0</v>
      </c>
      <c r="E236" s="821">
        <f>H165</f>
        <v>0</v>
      </c>
      <c r="F236" s="821">
        <f>L165</f>
        <v>0</v>
      </c>
      <c r="G236" s="821">
        <f>P165</f>
        <v>0</v>
      </c>
      <c r="H236" s="822">
        <f>T165</f>
        <v>0</v>
      </c>
    </row>
    <row r="237" spans="3:14" ht="18.75" customHeight="1" thickBot="1">
      <c r="C237" s="383" t="s">
        <v>540</v>
      </c>
      <c r="D237" s="820">
        <f>D193</f>
        <v>0</v>
      </c>
      <c r="E237" s="821">
        <f>H193</f>
        <v>0</v>
      </c>
      <c r="F237" s="821">
        <f>L193</f>
        <v>0</v>
      </c>
      <c r="G237" s="821">
        <f>P193</f>
        <v>0</v>
      </c>
      <c r="H237" s="822">
        <f>T193</f>
        <v>0</v>
      </c>
    </row>
    <row r="238" spans="3:14" ht="16.5" thickBot="1">
      <c r="C238" s="423" t="s">
        <v>25</v>
      </c>
      <c r="D238" s="823">
        <f>SUM(D230:D237)</f>
        <v>0</v>
      </c>
      <c r="E238" s="824">
        <f t="shared" ref="E238:H238" si="50">SUM(E230:E237)</f>
        <v>0</v>
      </c>
      <c r="F238" s="824">
        <f t="shared" si="50"/>
        <v>0</v>
      </c>
      <c r="G238" s="824">
        <f t="shared" si="50"/>
        <v>0</v>
      </c>
      <c r="H238" s="825">
        <f t="shared" si="50"/>
        <v>0</v>
      </c>
    </row>
  </sheetData>
  <mergeCells count="37">
    <mergeCell ref="D227:H227"/>
    <mergeCell ref="D228:H228"/>
    <mergeCell ref="H216:I216"/>
    <mergeCell ref="J216:K216"/>
    <mergeCell ref="T216:U216"/>
    <mergeCell ref="BD216:BE216"/>
    <mergeCell ref="BF216:BG216"/>
    <mergeCell ref="D215:N215"/>
    <mergeCell ref="P215:Z215"/>
    <mergeCell ref="AB215:AL215"/>
    <mergeCell ref="AN215:AX215"/>
    <mergeCell ref="AZ215:BJ215"/>
    <mergeCell ref="V216:W216"/>
    <mergeCell ref="AF216:AG216"/>
    <mergeCell ref="AH216:AI216"/>
    <mergeCell ref="AR216:AS216"/>
    <mergeCell ref="AT216:AU216"/>
    <mergeCell ref="Y200:Z200"/>
    <mergeCell ref="AB200:AF200"/>
    <mergeCell ref="AG200:AH200"/>
    <mergeCell ref="AJ200:AN200"/>
    <mergeCell ref="AO200:AP200"/>
    <mergeCell ref="D200:H200"/>
    <mergeCell ref="I200:J200"/>
    <mergeCell ref="L200:P200"/>
    <mergeCell ref="Q200:R200"/>
    <mergeCell ref="T200:X200"/>
    <mergeCell ref="D199:K199"/>
    <mergeCell ref="L199:S199"/>
    <mergeCell ref="T199:AA199"/>
    <mergeCell ref="AB199:AI199"/>
    <mergeCell ref="AJ199:AQ199"/>
    <mergeCell ref="D11:G11"/>
    <mergeCell ref="H11:K11"/>
    <mergeCell ref="L11:O11"/>
    <mergeCell ref="P11:S11"/>
    <mergeCell ref="T11:W11"/>
  </mergeCells>
  <pageMargins left="0.70866141732283472" right="0.70866141732283472" top="0.74803149606299213" bottom="0.74803149606299213" header="0.31496062992125984" footer="0.31496062992125984"/>
  <pageSetup paperSize="8" scale="44" orientation="portrait" r:id="rId1"/>
  <rowBreaks count="1" manualBreakCount="1">
    <brk id="113" max="6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C1:DR88"/>
  <sheetViews>
    <sheetView showGridLines="0" topLeftCell="D1" zoomScale="60" zoomScaleNormal="60" workbookViewId="0">
      <selection activeCell="I86" sqref="I86"/>
    </sheetView>
  </sheetViews>
  <sheetFormatPr defaultColWidth="9.140625" defaultRowHeight="15"/>
  <cols>
    <col min="1" max="1" width="14.85546875" style="14" customWidth="1"/>
    <col min="2" max="2" width="15.5703125" style="14" customWidth="1"/>
    <col min="3" max="3" width="73" style="14" customWidth="1"/>
    <col min="4" max="56" width="15.7109375" style="14" customWidth="1"/>
    <col min="57" max="134" width="15.85546875" style="14" customWidth="1"/>
    <col min="135" max="16384" width="9.140625" style="14"/>
  </cols>
  <sheetData>
    <row r="1" spans="3:51" ht="28.5" customHeight="1">
      <c r="C1" s="529" t="s">
        <v>24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3:51" ht="34.5" customHeight="1">
      <c r="C2" s="52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3:51" ht="30" customHeight="1">
      <c r="C3" s="52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3:51" ht="23.25">
      <c r="C4" s="7" t="s">
        <v>594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6" spans="3:51" ht="15.75">
      <c r="C6" s="23" t="s">
        <v>551</v>
      </c>
      <c r="D6" s="23"/>
      <c r="E6" s="23"/>
      <c r="F6" s="23"/>
      <c r="G6" s="23"/>
      <c r="H6" s="23"/>
      <c r="I6" s="119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3:51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3:51" ht="18.75" thickBot="1">
      <c r="C8" s="1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3:51" ht="15.75" customHeight="1" thickBot="1">
      <c r="C9" s="1150" t="s">
        <v>76</v>
      </c>
      <c r="D9" s="1151"/>
      <c r="E9" s="1151"/>
      <c r="F9" s="1151"/>
      <c r="G9" s="1151"/>
      <c r="H9" s="1151"/>
      <c r="I9" s="1151"/>
      <c r="J9" s="1151"/>
      <c r="K9" s="1151"/>
      <c r="L9" s="1152"/>
      <c r="M9" s="1133" t="s">
        <v>275</v>
      </c>
      <c r="N9" s="1134"/>
      <c r="O9" s="1134"/>
      <c r="P9" s="1134"/>
      <c r="Q9" s="1134"/>
      <c r="R9" s="1134"/>
      <c r="S9" s="1134"/>
      <c r="T9" s="1134"/>
      <c r="U9" s="1134"/>
      <c r="V9" s="1134"/>
      <c r="W9" s="1134"/>
      <c r="X9" s="1134"/>
      <c r="Y9" s="1135"/>
      <c r="Z9" s="1131" t="s">
        <v>276</v>
      </c>
      <c r="AA9" s="1148"/>
      <c r="AB9" s="1149"/>
      <c r="AC9" s="566"/>
      <c r="AD9" s="1148" t="s">
        <v>277</v>
      </c>
      <c r="AE9" s="1149"/>
      <c r="AF9" s="696"/>
      <c r="AG9" s="566"/>
      <c r="AH9" s="1153" t="s">
        <v>278</v>
      </c>
      <c r="AI9" s="1154"/>
      <c r="AJ9" s="573"/>
      <c r="AM9" s="54"/>
      <c r="AN9" s="188" t="s">
        <v>454</v>
      </c>
      <c r="AO9" s="191" t="s">
        <v>71</v>
      </c>
      <c r="AP9" s="188" t="s">
        <v>453</v>
      </c>
      <c r="AQ9" s="188" t="s">
        <v>452</v>
      </c>
      <c r="AR9" s="188"/>
      <c r="AS9" s="187">
        <v>500</v>
      </c>
      <c r="AT9" s="187" t="s">
        <v>451</v>
      </c>
      <c r="AU9" s="14" t="s">
        <v>450</v>
      </c>
      <c r="AV9" s="14" t="s">
        <v>74</v>
      </c>
      <c r="AW9" s="54"/>
      <c r="AX9" s="54"/>
      <c r="AY9" s="54"/>
    </row>
    <row r="10" spans="3:51" ht="40.5" customHeight="1">
      <c r="C10" s="590" t="s">
        <v>13</v>
      </c>
      <c r="D10" s="591" t="s">
        <v>78</v>
      </c>
      <c r="E10" s="591" t="s">
        <v>79</v>
      </c>
      <c r="F10" s="591" t="s">
        <v>6</v>
      </c>
      <c r="G10" s="591" t="s">
        <v>80</v>
      </c>
      <c r="H10" s="592" t="s">
        <v>86</v>
      </c>
      <c r="I10" s="1139" t="s">
        <v>81</v>
      </c>
      <c r="J10" s="1140"/>
      <c r="K10" s="1141" t="s">
        <v>82</v>
      </c>
      <c r="L10" s="1155"/>
      <c r="M10" s="1147" t="s">
        <v>14</v>
      </c>
      <c r="N10" s="1145"/>
      <c r="O10" s="1145"/>
      <c r="P10" s="1146"/>
      <c r="Q10" s="1143" t="s">
        <v>15</v>
      </c>
      <c r="R10" s="1145"/>
      <c r="S10" s="1146"/>
      <c r="T10" s="1143" t="s">
        <v>83</v>
      </c>
      <c r="U10" s="1145"/>
      <c r="V10" s="1146"/>
      <c r="W10" s="603" t="s">
        <v>77</v>
      </c>
      <c r="X10" s="1143" t="s">
        <v>279</v>
      </c>
      <c r="Y10" s="1144"/>
      <c r="Z10" s="602" t="s">
        <v>105</v>
      </c>
      <c r="AA10" s="569" t="s">
        <v>114</v>
      </c>
      <c r="AB10" s="587" t="s">
        <v>84</v>
      </c>
      <c r="AC10" s="574" t="s">
        <v>85</v>
      </c>
      <c r="AD10" s="571" t="s">
        <v>280</v>
      </c>
      <c r="AE10" s="579" t="s">
        <v>52</v>
      </c>
      <c r="AF10" s="584" t="s">
        <v>281</v>
      </c>
      <c r="AG10" s="574" t="s">
        <v>751</v>
      </c>
      <c r="AH10" s="572" t="s">
        <v>282</v>
      </c>
      <c r="AI10" s="585" t="s">
        <v>73</v>
      </c>
      <c r="AJ10" s="574" t="s">
        <v>9</v>
      </c>
      <c r="AN10" s="188" t="s">
        <v>449</v>
      </c>
      <c r="AO10" s="190" t="s">
        <v>437</v>
      </c>
      <c r="AP10" s="188" t="s">
        <v>448</v>
      </c>
      <c r="AQ10" s="188" t="s">
        <v>447</v>
      </c>
      <c r="AR10" s="188"/>
      <c r="AS10" s="187">
        <v>330</v>
      </c>
      <c r="AT10" s="187" t="s">
        <v>446</v>
      </c>
      <c r="AU10" s="14" t="s">
        <v>445</v>
      </c>
      <c r="AV10" s="14" t="s">
        <v>75</v>
      </c>
    </row>
    <row r="11" spans="3:51" ht="39" thickBot="1">
      <c r="C11" s="593"/>
      <c r="D11" s="563" t="s">
        <v>10</v>
      </c>
      <c r="E11" s="563"/>
      <c r="F11" s="563" t="s">
        <v>10</v>
      </c>
      <c r="G11" s="563" t="s">
        <v>10</v>
      </c>
      <c r="H11" s="594"/>
      <c r="I11" s="563" t="s">
        <v>16</v>
      </c>
      <c r="J11" s="563" t="s">
        <v>17</v>
      </c>
      <c r="K11" s="563" t="s">
        <v>16</v>
      </c>
      <c r="L11" s="580" t="s">
        <v>17</v>
      </c>
      <c r="M11" s="593" t="s">
        <v>87</v>
      </c>
      <c r="N11" s="563" t="s">
        <v>18</v>
      </c>
      <c r="O11" s="563" t="s">
        <v>283</v>
      </c>
      <c r="P11" s="563" t="s">
        <v>88</v>
      </c>
      <c r="Q11" s="563" t="s">
        <v>89</v>
      </c>
      <c r="R11" s="563" t="s">
        <v>87</v>
      </c>
      <c r="S11" s="563" t="s">
        <v>91</v>
      </c>
      <c r="T11" s="563" t="s">
        <v>92</v>
      </c>
      <c r="U11" s="563" t="s">
        <v>87</v>
      </c>
      <c r="V11" s="563" t="s">
        <v>91</v>
      </c>
      <c r="W11" s="563" t="s">
        <v>91</v>
      </c>
      <c r="X11" s="563" t="s">
        <v>12</v>
      </c>
      <c r="Y11" s="580" t="s">
        <v>91</v>
      </c>
      <c r="Z11" s="559" t="s">
        <v>91</v>
      </c>
      <c r="AA11" s="563" t="s">
        <v>91</v>
      </c>
      <c r="AB11" s="580" t="s">
        <v>91</v>
      </c>
      <c r="AC11" s="576" t="s">
        <v>91</v>
      </c>
      <c r="AD11" s="559" t="s">
        <v>91</v>
      </c>
      <c r="AE11" s="580" t="s">
        <v>91</v>
      </c>
      <c r="AF11" s="576" t="s">
        <v>91</v>
      </c>
      <c r="AG11" s="576"/>
      <c r="AH11" s="559" t="s">
        <v>91</v>
      </c>
      <c r="AI11" s="580" t="s">
        <v>91</v>
      </c>
      <c r="AJ11" s="575"/>
      <c r="AN11" s="188" t="s">
        <v>444</v>
      </c>
      <c r="AO11" s="189" t="s">
        <v>433</v>
      </c>
      <c r="AP11" s="188" t="s">
        <v>443</v>
      </c>
      <c r="AQ11" s="188"/>
      <c r="AR11" s="188"/>
      <c r="AS11" s="187">
        <v>275</v>
      </c>
      <c r="AT11" s="187" t="s">
        <v>442</v>
      </c>
      <c r="AU11" s="14" t="s">
        <v>3</v>
      </c>
      <c r="AV11" s="14" t="s">
        <v>3</v>
      </c>
    </row>
    <row r="12" spans="3:51" ht="30" customHeight="1">
      <c r="C12" s="944" t="s">
        <v>284</v>
      </c>
      <c r="D12" s="945"/>
      <c r="E12" s="946"/>
      <c r="F12" s="945"/>
      <c r="G12" s="945"/>
      <c r="H12" s="945"/>
      <c r="I12" s="945"/>
      <c r="J12" s="945"/>
      <c r="K12" s="945"/>
      <c r="L12" s="947"/>
      <c r="M12" s="948"/>
      <c r="N12" s="949"/>
      <c r="O12" s="949"/>
      <c r="P12" s="950"/>
      <c r="Q12" s="949"/>
      <c r="R12" s="949"/>
      <c r="S12" s="950"/>
      <c r="T12" s="951"/>
      <c r="U12" s="949"/>
      <c r="V12" s="950"/>
      <c r="W12" s="950"/>
      <c r="X12" s="952"/>
      <c r="Y12" s="953"/>
      <c r="Z12" s="954"/>
      <c r="AA12" s="955"/>
      <c r="AB12" s="953"/>
      <c r="AC12" s="956"/>
      <c r="AD12" s="957"/>
      <c r="AE12" s="958"/>
      <c r="AF12" s="959"/>
      <c r="AG12" s="706"/>
      <c r="AH12" s="957"/>
      <c r="AI12" s="958"/>
      <c r="AJ12" s="1002"/>
      <c r="AN12" s="188" t="s">
        <v>427</v>
      </c>
      <c r="AO12" s="189" t="s">
        <v>431</v>
      </c>
      <c r="AP12" s="188" t="s">
        <v>427</v>
      </c>
      <c r="AQ12" s="188"/>
      <c r="AR12" s="188"/>
      <c r="AS12" s="187">
        <v>220</v>
      </c>
      <c r="AT12" s="187" t="s">
        <v>427</v>
      </c>
    </row>
    <row r="13" spans="3:51">
      <c r="C13" s="182"/>
      <c r="D13" s="179"/>
      <c r="E13" s="179"/>
      <c r="F13" s="179"/>
      <c r="G13" s="179"/>
      <c r="H13" s="179"/>
      <c r="I13" s="179"/>
      <c r="J13" s="179"/>
      <c r="K13" s="179"/>
      <c r="L13" s="595"/>
      <c r="M13" s="960"/>
      <c r="N13" s="961"/>
      <c r="O13" s="961"/>
      <c r="P13" s="962"/>
      <c r="Q13" s="961"/>
      <c r="R13" s="961"/>
      <c r="S13" s="962"/>
      <c r="T13" s="963"/>
      <c r="U13" s="961"/>
      <c r="V13" s="962"/>
      <c r="W13" s="962"/>
      <c r="X13" s="964"/>
      <c r="Y13" s="965"/>
      <c r="Z13" s="966"/>
      <c r="AA13" s="967"/>
      <c r="AB13" s="965"/>
      <c r="AC13" s="968"/>
      <c r="AD13" s="966"/>
      <c r="AE13" s="965"/>
      <c r="AF13" s="968"/>
      <c r="AG13" s="899"/>
      <c r="AH13" s="966"/>
      <c r="AI13" s="965"/>
      <c r="AJ13" s="1003"/>
      <c r="AN13" s="188"/>
      <c r="AO13" s="188" t="s">
        <v>429</v>
      </c>
      <c r="AP13" s="188"/>
      <c r="AQ13" s="188"/>
      <c r="AR13" s="188"/>
      <c r="AS13" s="187">
        <v>132</v>
      </c>
      <c r="AT13" s="187"/>
    </row>
    <row r="14" spans="3:51">
      <c r="C14" s="182"/>
      <c r="D14" s="179"/>
      <c r="E14" s="179"/>
      <c r="F14" s="179"/>
      <c r="G14" s="179"/>
      <c r="H14" s="179"/>
      <c r="I14" s="179"/>
      <c r="J14" s="179"/>
      <c r="K14" s="179"/>
      <c r="L14" s="595"/>
      <c r="M14" s="960"/>
      <c r="N14" s="961"/>
      <c r="O14" s="961"/>
      <c r="P14" s="962"/>
      <c r="Q14" s="961"/>
      <c r="R14" s="961"/>
      <c r="S14" s="962"/>
      <c r="T14" s="963"/>
      <c r="U14" s="961"/>
      <c r="V14" s="962"/>
      <c r="W14" s="962"/>
      <c r="X14" s="961"/>
      <c r="Y14" s="965"/>
      <c r="Z14" s="966"/>
      <c r="AA14" s="967"/>
      <c r="AB14" s="965"/>
      <c r="AC14" s="968"/>
      <c r="AD14" s="966"/>
      <c r="AE14" s="965"/>
      <c r="AF14" s="968"/>
      <c r="AG14" s="899"/>
      <c r="AH14" s="966"/>
      <c r="AI14" s="965"/>
      <c r="AJ14" s="1003"/>
      <c r="AN14" s="188"/>
      <c r="AO14" s="188" t="s">
        <v>427</v>
      </c>
      <c r="AP14" s="188"/>
      <c r="AQ14" s="188"/>
      <c r="AR14" s="188"/>
      <c r="AS14" s="187" t="s">
        <v>427</v>
      </c>
      <c r="AT14" s="187"/>
    </row>
    <row r="15" spans="3:51">
      <c r="C15" s="182"/>
      <c r="D15" s="179"/>
      <c r="E15" s="179"/>
      <c r="F15" s="179"/>
      <c r="G15" s="179"/>
      <c r="H15" s="179"/>
      <c r="I15" s="179"/>
      <c r="J15" s="179"/>
      <c r="K15" s="179"/>
      <c r="L15" s="595"/>
      <c r="M15" s="960"/>
      <c r="N15" s="961"/>
      <c r="O15" s="961"/>
      <c r="P15" s="962"/>
      <c r="Q15" s="961"/>
      <c r="R15" s="961"/>
      <c r="S15" s="962"/>
      <c r="T15" s="963"/>
      <c r="U15" s="961"/>
      <c r="V15" s="962"/>
      <c r="W15" s="962"/>
      <c r="X15" s="961"/>
      <c r="Y15" s="965"/>
      <c r="Z15" s="966"/>
      <c r="AA15" s="967"/>
      <c r="AB15" s="965"/>
      <c r="AC15" s="968"/>
      <c r="AD15" s="966"/>
      <c r="AE15" s="965"/>
      <c r="AF15" s="968"/>
      <c r="AG15" s="899"/>
      <c r="AH15" s="966"/>
      <c r="AI15" s="965"/>
      <c r="AJ15" s="1003"/>
    </row>
    <row r="16" spans="3:51" ht="15.75" thickBot="1">
      <c r="C16" s="180"/>
      <c r="D16" s="179"/>
      <c r="E16" s="179"/>
      <c r="F16" s="179"/>
      <c r="G16" s="179"/>
      <c r="H16" s="179"/>
      <c r="I16" s="179"/>
      <c r="J16" s="179"/>
      <c r="K16" s="179"/>
      <c r="L16" s="595"/>
      <c r="M16" s="969"/>
      <c r="N16" s="970"/>
      <c r="O16" s="970"/>
      <c r="P16" s="971"/>
      <c r="Q16" s="970"/>
      <c r="R16" s="970"/>
      <c r="S16" s="971"/>
      <c r="T16" s="972"/>
      <c r="U16" s="970"/>
      <c r="V16" s="971"/>
      <c r="W16" s="971"/>
      <c r="X16" s="970"/>
      <c r="Y16" s="973"/>
      <c r="Z16" s="974"/>
      <c r="AA16" s="975"/>
      <c r="AB16" s="973"/>
      <c r="AC16" s="976"/>
      <c r="AD16" s="974"/>
      <c r="AE16" s="973"/>
      <c r="AF16" s="976"/>
      <c r="AG16" s="707"/>
      <c r="AH16" s="974"/>
      <c r="AI16" s="973"/>
      <c r="AJ16" s="1004"/>
    </row>
    <row r="17" spans="3:36" ht="16.5" thickTop="1" thickBot="1">
      <c r="C17" s="1011" t="s">
        <v>93</v>
      </c>
      <c r="D17" s="177"/>
      <c r="E17" s="177"/>
      <c r="F17" s="177"/>
      <c r="G17" s="177"/>
      <c r="H17" s="177"/>
      <c r="I17" s="177"/>
      <c r="J17" s="177"/>
      <c r="K17" s="177"/>
      <c r="L17" s="596"/>
      <c r="M17" s="977"/>
      <c r="N17" s="978"/>
      <c r="O17" s="978"/>
      <c r="P17" s="979">
        <f>SUM(P12:P16)</f>
        <v>0</v>
      </c>
      <c r="Q17" s="978"/>
      <c r="R17" s="978"/>
      <c r="S17" s="979">
        <f>SUM(S12:S16)</f>
        <v>0</v>
      </c>
      <c r="T17" s="980"/>
      <c r="U17" s="978"/>
      <c r="V17" s="979">
        <f>SUM(V12:V16)</f>
        <v>0</v>
      </c>
      <c r="W17" s="979">
        <f>SUM(W12:W16)</f>
        <v>0</v>
      </c>
      <c r="X17" s="978"/>
      <c r="Y17" s="981">
        <f>SUM(Y12:Y16)</f>
        <v>0</v>
      </c>
      <c r="Z17" s="982">
        <f>SUM(Z12:Z16)</f>
        <v>0</v>
      </c>
      <c r="AA17" s="983">
        <f>SUM(AA12:AA16)</f>
        <v>0</v>
      </c>
      <c r="AB17" s="981">
        <f>SUM(AB12:AB16)</f>
        <v>0</v>
      </c>
      <c r="AC17" s="984">
        <f>P17+S17+V17+W17+SUM(Y17:AB17)</f>
        <v>0</v>
      </c>
      <c r="AD17" s="982"/>
      <c r="AE17" s="981"/>
      <c r="AF17" s="984"/>
      <c r="AG17" s="1001"/>
      <c r="AH17" s="982"/>
      <c r="AI17" s="981"/>
      <c r="AJ17" s="1000"/>
    </row>
    <row r="18" spans="3:36" ht="15.75" thickTop="1">
      <c r="C18" s="944" t="s">
        <v>94</v>
      </c>
      <c r="D18" s="945"/>
      <c r="E18" s="945"/>
      <c r="F18" s="945"/>
      <c r="G18" s="945"/>
      <c r="H18" s="945"/>
      <c r="I18" s="945"/>
      <c r="J18" s="945"/>
      <c r="K18" s="945"/>
      <c r="L18" s="947"/>
      <c r="M18" s="985"/>
      <c r="N18" s="945"/>
      <c r="O18" s="945"/>
      <c r="P18" s="986"/>
      <c r="Q18" s="945"/>
      <c r="R18" s="945"/>
      <c r="S18" s="986"/>
      <c r="T18" s="987"/>
      <c r="U18" s="945"/>
      <c r="V18" s="986"/>
      <c r="W18" s="986"/>
      <c r="X18" s="945"/>
      <c r="Y18" s="958"/>
      <c r="Z18" s="957"/>
      <c r="AA18" s="988"/>
      <c r="AB18" s="958"/>
      <c r="AC18" s="578"/>
      <c r="AD18" s="568"/>
      <c r="AE18" s="581"/>
      <c r="AF18" s="578"/>
      <c r="AG18" s="706"/>
      <c r="AH18" s="562"/>
      <c r="AI18" s="586"/>
      <c r="AJ18" s="1005"/>
    </row>
    <row r="19" spans="3:36">
      <c r="C19" s="182"/>
      <c r="D19" s="179"/>
      <c r="E19" s="179"/>
      <c r="F19" s="179"/>
      <c r="G19" s="179"/>
      <c r="H19" s="179"/>
      <c r="I19" s="179"/>
      <c r="J19" s="179"/>
      <c r="K19" s="179"/>
      <c r="L19" s="595"/>
      <c r="M19" s="960"/>
      <c r="N19" s="961"/>
      <c r="O19" s="961"/>
      <c r="P19" s="962"/>
      <c r="Q19" s="961"/>
      <c r="R19" s="961"/>
      <c r="S19" s="962"/>
      <c r="T19" s="963"/>
      <c r="U19" s="961"/>
      <c r="V19" s="962"/>
      <c r="W19" s="962"/>
      <c r="X19" s="961"/>
      <c r="Y19" s="965"/>
      <c r="Z19" s="989"/>
      <c r="AA19" s="962"/>
      <c r="AB19" s="965"/>
      <c r="AC19" s="900"/>
      <c r="AD19" s="901"/>
      <c r="AE19" s="902"/>
      <c r="AF19" s="900"/>
      <c r="AG19" s="899"/>
      <c r="AH19" s="901"/>
      <c r="AI19" s="902"/>
      <c r="AJ19" s="1003"/>
    </row>
    <row r="20" spans="3:36">
      <c r="C20" s="182"/>
      <c r="D20" s="181"/>
      <c r="E20" s="181"/>
      <c r="F20" s="181"/>
      <c r="G20" s="181"/>
      <c r="H20" s="181"/>
      <c r="I20" s="179"/>
      <c r="J20" s="179"/>
      <c r="K20" s="179"/>
      <c r="L20" s="595"/>
      <c r="M20" s="960"/>
      <c r="N20" s="961"/>
      <c r="O20" s="961"/>
      <c r="P20" s="962"/>
      <c r="Q20" s="961"/>
      <c r="R20" s="961"/>
      <c r="S20" s="962"/>
      <c r="T20" s="963"/>
      <c r="U20" s="961"/>
      <c r="V20" s="962"/>
      <c r="W20" s="962"/>
      <c r="X20" s="961"/>
      <c r="Y20" s="965"/>
      <c r="Z20" s="989"/>
      <c r="AA20" s="962"/>
      <c r="AB20" s="965"/>
      <c r="AC20" s="900"/>
      <c r="AD20" s="901"/>
      <c r="AE20" s="902"/>
      <c r="AF20" s="900"/>
      <c r="AG20" s="899"/>
      <c r="AH20" s="901"/>
      <c r="AI20" s="902"/>
      <c r="AJ20" s="1003"/>
    </row>
    <row r="21" spans="3:36">
      <c r="C21" s="182"/>
      <c r="D21" s="179"/>
      <c r="E21" s="179"/>
      <c r="F21" s="179"/>
      <c r="G21" s="179"/>
      <c r="H21" s="179"/>
      <c r="I21" s="179"/>
      <c r="J21" s="179"/>
      <c r="K21" s="179"/>
      <c r="L21" s="595"/>
      <c r="M21" s="960"/>
      <c r="N21" s="961"/>
      <c r="O21" s="961"/>
      <c r="P21" s="962"/>
      <c r="Q21" s="961"/>
      <c r="R21" s="961"/>
      <c r="S21" s="962"/>
      <c r="T21" s="963"/>
      <c r="U21" s="961"/>
      <c r="V21" s="962"/>
      <c r="W21" s="962"/>
      <c r="X21" s="961"/>
      <c r="Y21" s="965"/>
      <c r="Z21" s="989"/>
      <c r="AA21" s="962"/>
      <c r="AB21" s="965"/>
      <c r="AC21" s="900"/>
      <c r="AD21" s="901"/>
      <c r="AE21" s="902"/>
      <c r="AF21" s="900"/>
      <c r="AG21" s="899"/>
      <c r="AH21" s="901"/>
      <c r="AI21" s="902"/>
      <c r="AJ21" s="1003"/>
    </row>
    <row r="22" spans="3:36" ht="15.75" thickBot="1">
      <c r="C22" s="180"/>
      <c r="D22" s="179"/>
      <c r="E22" s="179"/>
      <c r="F22" s="179"/>
      <c r="G22" s="179"/>
      <c r="H22" s="179"/>
      <c r="I22" s="179"/>
      <c r="J22" s="179"/>
      <c r="K22" s="179"/>
      <c r="L22" s="595"/>
      <c r="M22" s="969"/>
      <c r="N22" s="970"/>
      <c r="O22" s="970"/>
      <c r="P22" s="971"/>
      <c r="Q22" s="970"/>
      <c r="R22" s="970"/>
      <c r="S22" s="971"/>
      <c r="T22" s="972"/>
      <c r="U22" s="970"/>
      <c r="V22" s="971"/>
      <c r="W22" s="971"/>
      <c r="X22" s="970"/>
      <c r="Y22" s="973"/>
      <c r="Z22" s="990"/>
      <c r="AA22" s="971"/>
      <c r="AB22" s="973"/>
      <c r="AC22" s="577"/>
      <c r="AD22" s="567"/>
      <c r="AE22" s="582"/>
      <c r="AF22" s="577"/>
      <c r="AG22" s="707"/>
      <c r="AH22" s="567"/>
      <c r="AI22" s="582"/>
      <c r="AJ22" s="1004"/>
    </row>
    <row r="23" spans="3:36" ht="16.5" thickTop="1" thickBot="1">
      <c r="C23" s="1011" t="s">
        <v>93</v>
      </c>
      <c r="D23" s="177"/>
      <c r="E23" s="177"/>
      <c r="F23" s="177"/>
      <c r="G23" s="177"/>
      <c r="H23" s="177"/>
      <c r="I23" s="177"/>
      <c r="J23" s="177"/>
      <c r="K23" s="177"/>
      <c r="L23" s="596"/>
      <c r="M23" s="991"/>
      <c r="N23" s="992"/>
      <c r="O23" s="992"/>
      <c r="P23" s="979">
        <f>SUM(P18:P22)</f>
        <v>0</v>
      </c>
      <c r="Q23" s="992"/>
      <c r="R23" s="992"/>
      <c r="S23" s="993">
        <f>SUM(S18:S22)</f>
        <v>0</v>
      </c>
      <c r="T23" s="994"/>
      <c r="U23" s="992"/>
      <c r="V23" s="993">
        <f>SUM(V18:V22)</f>
        <v>0</v>
      </c>
      <c r="W23" s="993">
        <f>SUM(W18:W22)</f>
        <v>0</v>
      </c>
      <c r="X23" s="992"/>
      <c r="Y23" s="995">
        <f>SUM(Y18:Y22)</f>
        <v>0</v>
      </c>
      <c r="Z23" s="996">
        <f>SUM(Z18:Z22)</f>
        <v>0</v>
      </c>
      <c r="AA23" s="997">
        <f>SUM(AA18:AA22)</f>
        <v>0</v>
      </c>
      <c r="AB23" s="995">
        <f>SUM(AB18:AB22)</f>
        <v>0</v>
      </c>
      <c r="AC23" s="998">
        <f>P23+S23+V23+W23+SUM(Y23:AB23)</f>
        <v>0</v>
      </c>
      <c r="AD23" s="996"/>
      <c r="AE23" s="995"/>
      <c r="AF23" s="998"/>
      <c r="AG23" s="999"/>
      <c r="AH23" s="982"/>
      <c r="AI23" s="981"/>
      <c r="AJ23" s="1000"/>
    </row>
    <row r="24" spans="3:36" ht="15.75" thickTop="1">
      <c r="C24" s="944" t="s">
        <v>95</v>
      </c>
      <c r="D24" s="945"/>
      <c r="E24" s="945"/>
      <c r="F24" s="945"/>
      <c r="G24" s="945"/>
      <c r="H24" s="945"/>
      <c r="I24" s="945"/>
      <c r="J24" s="945"/>
      <c r="K24" s="945"/>
      <c r="L24" s="947"/>
      <c r="M24" s="985"/>
      <c r="N24" s="945"/>
      <c r="O24" s="945"/>
      <c r="P24" s="986"/>
      <c r="Q24" s="945"/>
      <c r="R24" s="945"/>
      <c r="S24" s="986"/>
      <c r="T24" s="987"/>
      <c r="U24" s="945"/>
      <c r="V24" s="986"/>
      <c r="W24" s="986"/>
      <c r="X24" s="945"/>
      <c r="Y24" s="958"/>
      <c r="Z24" s="957"/>
      <c r="AA24" s="988"/>
      <c r="AB24" s="958"/>
      <c r="AC24" s="578"/>
      <c r="AD24" s="568"/>
      <c r="AE24" s="581"/>
      <c r="AF24" s="578"/>
      <c r="AG24" s="706"/>
      <c r="AH24" s="562"/>
      <c r="AI24" s="586"/>
      <c r="AJ24" s="1005"/>
    </row>
    <row r="25" spans="3:36">
      <c r="C25" s="182"/>
      <c r="D25" s="179"/>
      <c r="E25" s="179"/>
      <c r="F25" s="179"/>
      <c r="G25" s="179"/>
      <c r="H25" s="179"/>
      <c r="I25" s="179"/>
      <c r="J25" s="179"/>
      <c r="K25" s="179"/>
      <c r="L25" s="595"/>
      <c r="M25" s="960"/>
      <c r="N25" s="961"/>
      <c r="O25" s="961"/>
      <c r="P25" s="962"/>
      <c r="Q25" s="961"/>
      <c r="R25" s="961"/>
      <c r="S25" s="962"/>
      <c r="T25" s="963"/>
      <c r="U25" s="961"/>
      <c r="V25" s="962"/>
      <c r="W25" s="962"/>
      <c r="X25" s="961"/>
      <c r="Y25" s="965"/>
      <c r="Z25" s="966"/>
      <c r="AA25" s="967"/>
      <c r="AB25" s="965"/>
      <c r="AC25" s="900"/>
      <c r="AD25" s="901"/>
      <c r="AE25" s="902"/>
      <c r="AF25" s="900"/>
      <c r="AG25" s="899"/>
      <c r="AH25" s="901"/>
      <c r="AI25" s="902"/>
      <c r="AJ25" s="1003"/>
    </row>
    <row r="26" spans="3:36">
      <c r="C26" s="182"/>
      <c r="D26" s="179"/>
      <c r="E26" s="179"/>
      <c r="F26" s="179"/>
      <c r="G26" s="179"/>
      <c r="H26" s="179"/>
      <c r="I26" s="179"/>
      <c r="J26" s="179"/>
      <c r="K26" s="179"/>
      <c r="L26" s="595"/>
      <c r="M26" s="960"/>
      <c r="N26" s="961"/>
      <c r="O26" s="961"/>
      <c r="P26" s="962"/>
      <c r="Q26" s="961"/>
      <c r="R26" s="961"/>
      <c r="S26" s="962"/>
      <c r="T26" s="963"/>
      <c r="U26" s="961"/>
      <c r="V26" s="962"/>
      <c r="W26" s="962"/>
      <c r="X26" s="961"/>
      <c r="Y26" s="965"/>
      <c r="Z26" s="966"/>
      <c r="AA26" s="967"/>
      <c r="AB26" s="965"/>
      <c r="AC26" s="900"/>
      <c r="AD26" s="901"/>
      <c r="AE26" s="902"/>
      <c r="AF26" s="900"/>
      <c r="AG26" s="899"/>
      <c r="AH26" s="901"/>
      <c r="AI26" s="902"/>
      <c r="AJ26" s="1003"/>
    </row>
    <row r="27" spans="3:36">
      <c r="C27" s="182"/>
      <c r="D27" s="179"/>
      <c r="E27" s="179"/>
      <c r="F27" s="179"/>
      <c r="G27" s="179"/>
      <c r="H27" s="179"/>
      <c r="I27" s="179"/>
      <c r="J27" s="179"/>
      <c r="K27" s="179"/>
      <c r="L27" s="595"/>
      <c r="M27" s="960"/>
      <c r="N27" s="961"/>
      <c r="O27" s="961"/>
      <c r="P27" s="962"/>
      <c r="Q27" s="961"/>
      <c r="R27" s="961"/>
      <c r="S27" s="962"/>
      <c r="T27" s="963"/>
      <c r="U27" s="961"/>
      <c r="V27" s="962"/>
      <c r="W27" s="962"/>
      <c r="X27" s="961"/>
      <c r="Y27" s="965"/>
      <c r="Z27" s="966"/>
      <c r="AA27" s="967"/>
      <c r="AB27" s="965"/>
      <c r="AC27" s="900"/>
      <c r="AD27" s="901"/>
      <c r="AE27" s="902"/>
      <c r="AF27" s="900"/>
      <c r="AG27" s="899"/>
      <c r="AH27" s="901"/>
      <c r="AI27" s="902"/>
      <c r="AJ27" s="1003"/>
    </row>
    <row r="28" spans="3:36" ht="15.75" thickBot="1">
      <c r="C28" s="180"/>
      <c r="D28" s="179"/>
      <c r="E28" s="179"/>
      <c r="F28" s="179"/>
      <c r="G28" s="179"/>
      <c r="H28" s="179"/>
      <c r="I28" s="179"/>
      <c r="J28" s="179"/>
      <c r="K28" s="179"/>
      <c r="L28" s="595"/>
      <c r="M28" s="969"/>
      <c r="N28" s="970"/>
      <c r="O28" s="970"/>
      <c r="P28" s="971"/>
      <c r="Q28" s="970"/>
      <c r="R28" s="970"/>
      <c r="S28" s="971"/>
      <c r="T28" s="972"/>
      <c r="U28" s="970"/>
      <c r="V28" s="971"/>
      <c r="W28" s="971"/>
      <c r="X28" s="970"/>
      <c r="Y28" s="973"/>
      <c r="Z28" s="974"/>
      <c r="AA28" s="975"/>
      <c r="AB28" s="973"/>
      <c r="AC28" s="577"/>
      <c r="AD28" s="567"/>
      <c r="AE28" s="582"/>
      <c r="AF28" s="577"/>
      <c r="AG28" s="707"/>
      <c r="AH28" s="567"/>
      <c r="AI28" s="582"/>
      <c r="AJ28" s="1004"/>
    </row>
    <row r="29" spans="3:36" ht="16.5" thickTop="1" thickBot="1">
      <c r="C29" s="1011" t="s">
        <v>93</v>
      </c>
      <c r="D29" s="177"/>
      <c r="E29" s="177"/>
      <c r="F29" s="177"/>
      <c r="G29" s="177"/>
      <c r="H29" s="177"/>
      <c r="I29" s="177"/>
      <c r="J29" s="177"/>
      <c r="K29" s="177"/>
      <c r="L29" s="596"/>
      <c r="M29" s="977"/>
      <c r="N29" s="978"/>
      <c r="O29" s="978"/>
      <c r="P29" s="979">
        <f>SUM(P24:P28)</f>
        <v>0</v>
      </c>
      <c r="Q29" s="978"/>
      <c r="R29" s="978"/>
      <c r="S29" s="979">
        <f>SUM(S24:S28)</f>
        <v>0</v>
      </c>
      <c r="T29" s="980"/>
      <c r="U29" s="978"/>
      <c r="V29" s="979">
        <f>SUM(V24:V28)</f>
        <v>0</v>
      </c>
      <c r="W29" s="979">
        <f>SUM(W24:W28)</f>
        <v>0</v>
      </c>
      <c r="X29" s="978"/>
      <c r="Y29" s="981">
        <f>SUM(Y24:Y28)</f>
        <v>0</v>
      </c>
      <c r="Z29" s="982">
        <f>SUM(Z24:Z28)</f>
        <v>0</v>
      </c>
      <c r="AA29" s="983">
        <f>SUM(AA24:AA28)</f>
        <v>0</v>
      </c>
      <c r="AB29" s="981">
        <f>SUM(AB24:AB28)</f>
        <v>0</v>
      </c>
      <c r="AC29" s="984">
        <f>P29+S29+V29+W29+SUM(Y29:AB29)</f>
        <v>0</v>
      </c>
      <c r="AD29" s="982"/>
      <c r="AE29" s="981"/>
      <c r="AF29" s="984"/>
      <c r="AG29" s="1001"/>
      <c r="AH29" s="982"/>
      <c r="AI29" s="981"/>
      <c r="AJ29" s="1000"/>
    </row>
    <row r="30" spans="3:36" ht="15.75" thickTop="1">
      <c r="C30" s="174"/>
      <c r="D30" s="173"/>
      <c r="E30" s="1012" t="s">
        <v>747</v>
      </c>
      <c r="F30" s="173"/>
      <c r="G30" s="173"/>
      <c r="H30" s="173"/>
      <c r="I30" s="173"/>
      <c r="J30" s="173"/>
      <c r="K30" s="173"/>
      <c r="L30" s="598"/>
      <c r="M30" s="604"/>
      <c r="N30" s="173"/>
      <c r="O30" s="173"/>
      <c r="P30" s="185"/>
      <c r="Q30" s="173"/>
      <c r="R30" s="173"/>
      <c r="S30" s="185"/>
      <c r="T30" s="186"/>
      <c r="U30" s="173"/>
      <c r="V30" s="185"/>
      <c r="W30" s="185"/>
      <c r="X30" s="173"/>
      <c r="Y30" s="586"/>
      <c r="Z30" s="562"/>
      <c r="AA30" s="183"/>
      <c r="AB30" s="586"/>
      <c r="AC30" s="1007"/>
      <c r="AD30" s="1008"/>
      <c r="AE30" s="1009"/>
      <c r="AF30" s="1007"/>
      <c r="AG30" s="1010"/>
      <c r="AH30" s="1008"/>
      <c r="AI30" s="1009"/>
      <c r="AJ30" s="1005"/>
    </row>
    <row r="31" spans="3:36" ht="15.75" thickBot="1">
      <c r="C31" s="599"/>
      <c r="D31" s="560"/>
      <c r="E31" s="560"/>
      <c r="F31" s="560"/>
      <c r="G31" s="560"/>
      <c r="H31" s="560"/>
      <c r="I31" s="560"/>
      <c r="J31" s="560"/>
      <c r="K31" s="560"/>
      <c r="L31" s="601"/>
      <c r="M31" s="605"/>
      <c r="N31" s="560"/>
      <c r="O31" s="560"/>
      <c r="P31" s="564"/>
      <c r="Q31" s="560"/>
      <c r="R31" s="560"/>
      <c r="S31" s="565"/>
      <c r="T31" s="564"/>
      <c r="U31" s="560"/>
      <c r="V31" s="565"/>
      <c r="W31" s="565"/>
      <c r="X31" s="560"/>
      <c r="Y31" s="583"/>
      <c r="Z31" s="903"/>
      <c r="AA31" s="570"/>
      <c r="AB31" s="583"/>
      <c r="AC31" s="705"/>
      <c r="AD31" s="903"/>
      <c r="AE31" s="583"/>
      <c r="AF31" s="705"/>
      <c r="AG31" s="904"/>
      <c r="AH31" s="903"/>
      <c r="AI31" s="583"/>
      <c r="AJ31" s="1006"/>
    </row>
    <row r="32" spans="3:36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</row>
    <row r="34" spans="3:59" ht="15.75">
      <c r="C34" s="23" t="s">
        <v>699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</row>
    <row r="35" spans="3:59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</row>
    <row r="36" spans="3:59" ht="18.75" thickBot="1">
      <c r="C36" s="13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</row>
    <row r="37" spans="3:59" ht="15.75" customHeight="1" thickBot="1">
      <c r="C37" s="1150" t="s">
        <v>96</v>
      </c>
      <c r="D37" s="1151"/>
      <c r="E37" s="1151"/>
      <c r="F37" s="1151"/>
      <c r="G37" s="1151"/>
      <c r="H37" s="1151"/>
      <c r="I37" s="1151"/>
      <c r="J37" s="1151"/>
      <c r="K37" s="1151"/>
      <c r="L37" s="1151"/>
      <c r="M37" s="1151"/>
      <c r="N37" s="1152"/>
      <c r="O37" s="1133" t="s">
        <v>275</v>
      </c>
      <c r="P37" s="1134"/>
      <c r="Q37" s="1134"/>
      <c r="R37" s="1134"/>
      <c r="S37" s="1134"/>
      <c r="T37" s="1134"/>
      <c r="U37" s="1134"/>
      <c r="V37" s="1134"/>
      <c r="W37" s="1134"/>
      <c r="X37" s="1134"/>
      <c r="Y37" s="1134"/>
      <c r="Z37" s="1135"/>
      <c r="AA37" s="1131" t="s">
        <v>276</v>
      </c>
      <c r="AB37" s="1131"/>
      <c r="AC37" s="1132"/>
      <c r="AD37" s="609"/>
      <c r="AE37" s="1131" t="s">
        <v>277</v>
      </c>
      <c r="AF37" s="1132"/>
      <c r="AG37" s="696"/>
      <c r="AH37" s="566"/>
      <c r="AI37" s="1134" t="s">
        <v>278</v>
      </c>
      <c r="AJ37" s="1135"/>
      <c r="AK37" s="573"/>
      <c r="AL37" s="54"/>
      <c r="AM37" s="54"/>
      <c r="AN37" s="54"/>
      <c r="AO37" s="188" t="s">
        <v>441</v>
      </c>
      <c r="AP37" s="191" t="s">
        <v>71</v>
      </c>
      <c r="AQ37" s="188"/>
      <c r="AR37" s="188"/>
      <c r="AS37" s="187" t="s">
        <v>440</v>
      </c>
      <c r="AT37" s="187"/>
      <c r="AU37" s="187">
        <v>500</v>
      </c>
      <c r="AV37" s="187" t="s">
        <v>439</v>
      </c>
      <c r="AW37" s="187" t="s">
        <v>74</v>
      </c>
      <c r="AX37" s="54"/>
      <c r="AY37" s="54"/>
      <c r="AZ37" s="54"/>
      <c r="BA37" s="54"/>
      <c r="BB37" s="54"/>
      <c r="BC37" s="54"/>
      <c r="BD37" s="54"/>
      <c r="BE37" s="54"/>
      <c r="BF37" s="54"/>
      <c r="BG37" s="54"/>
    </row>
    <row r="38" spans="3:59" ht="40.5" customHeight="1">
      <c r="C38" s="590" t="s">
        <v>5</v>
      </c>
      <c r="D38" s="591" t="s">
        <v>7</v>
      </c>
      <c r="E38" s="591" t="s">
        <v>8</v>
      </c>
      <c r="F38" s="613" t="s">
        <v>79</v>
      </c>
      <c r="G38" s="591" t="s">
        <v>6</v>
      </c>
      <c r="H38" s="591" t="s">
        <v>80</v>
      </c>
      <c r="I38" s="1139" t="s">
        <v>97</v>
      </c>
      <c r="J38" s="1140"/>
      <c r="K38" s="1141" t="s">
        <v>98</v>
      </c>
      <c r="L38" s="1142"/>
      <c r="M38" s="614" t="s">
        <v>285</v>
      </c>
      <c r="N38" s="615" t="s">
        <v>286</v>
      </c>
      <c r="O38" s="1147" t="s">
        <v>700</v>
      </c>
      <c r="P38" s="1145"/>
      <c r="Q38" s="1145"/>
      <c r="R38" s="1146"/>
      <c r="S38" s="1143" t="s">
        <v>701</v>
      </c>
      <c r="T38" s="1145"/>
      <c r="U38" s="1145"/>
      <c r="V38" s="1145"/>
      <c r="W38" s="1146"/>
      <c r="X38" s="603" t="s">
        <v>77</v>
      </c>
      <c r="Y38" s="1143" t="s">
        <v>279</v>
      </c>
      <c r="Z38" s="1144"/>
      <c r="AA38" s="602" t="s">
        <v>105</v>
      </c>
      <c r="AB38" s="620" t="s">
        <v>114</v>
      </c>
      <c r="AC38" s="621" t="s">
        <v>84</v>
      </c>
      <c r="AD38" s="612" t="s">
        <v>99</v>
      </c>
      <c r="AE38" s="610" t="s">
        <v>280</v>
      </c>
      <c r="AF38" s="623" t="s">
        <v>52</v>
      </c>
      <c r="AG38" s="584" t="s">
        <v>281</v>
      </c>
      <c r="AH38" s="574" t="s">
        <v>751</v>
      </c>
      <c r="AI38" s="611" t="s">
        <v>282</v>
      </c>
      <c r="AJ38" s="624" t="s">
        <v>73</v>
      </c>
      <c r="AK38" s="612" t="s">
        <v>9</v>
      </c>
      <c r="AO38" s="188" t="s">
        <v>438</v>
      </c>
      <c r="AP38" s="190" t="s">
        <v>437</v>
      </c>
      <c r="AQ38" s="188"/>
      <c r="AR38" s="188"/>
      <c r="AS38" s="187" t="s">
        <v>436</v>
      </c>
      <c r="AT38" s="187"/>
      <c r="AU38" s="187">
        <v>330</v>
      </c>
      <c r="AV38" s="187" t="s">
        <v>435</v>
      </c>
      <c r="AW38" s="187" t="s">
        <v>75</v>
      </c>
    </row>
    <row r="39" spans="3:59" ht="26.25" thickBot="1">
      <c r="C39" s="616"/>
      <c r="D39" s="563" t="s">
        <v>11</v>
      </c>
      <c r="E39" s="563" t="s">
        <v>11</v>
      </c>
      <c r="F39" s="617"/>
      <c r="G39" s="559" t="s">
        <v>10</v>
      </c>
      <c r="H39" s="559" t="s">
        <v>10</v>
      </c>
      <c r="I39" s="563" t="s">
        <v>16</v>
      </c>
      <c r="J39" s="563" t="s">
        <v>17</v>
      </c>
      <c r="K39" s="563" t="s">
        <v>16</v>
      </c>
      <c r="L39" s="563" t="s">
        <v>17</v>
      </c>
      <c r="M39" s="563" t="s">
        <v>287</v>
      </c>
      <c r="N39" s="580" t="s">
        <v>287</v>
      </c>
      <c r="O39" s="559" t="s">
        <v>100</v>
      </c>
      <c r="P39" s="563" t="s">
        <v>714</v>
      </c>
      <c r="Q39" s="563" t="s">
        <v>715</v>
      </c>
      <c r="R39" s="563" t="s">
        <v>91</v>
      </c>
      <c r="S39" s="563" t="s">
        <v>101</v>
      </c>
      <c r="T39" s="563" t="s">
        <v>102</v>
      </c>
      <c r="U39" s="563" t="s">
        <v>90</v>
      </c>
      <c r="V39" s="563" t="s">
        <v>103</v>
      </c>
      <c r="W39" s="563" t="s">
        <v>91</v>
      </c>
      <c r="X39" s="563" t="s">
        <v>91</v>
      </c>
      <c r="Y39" s="563" t="s">
        <v>12</v>
      </c>
      <c r="Z39" s="580" t="s">
        <v>91</v>
      </c>
      <c r="AA39" s="559" t="s">
        <v>91</v>
      </c>
      <c r="AB39" s="563" t="s">
        <v>91</v>
      </c>
      <c r="AC39" s="580" t="s">
        <v>91</v>
      </c>
      <c r="AD39" s="576" t="s">
        <v>91</v>
      </c>
      <c r="AE39" s="559" t="s">
        <v>91</v>
      </c>
      <c r="AF39" s="580" t="s">
        <v>91</v>
      </c>
      <c r="AG39" s="576" t="s">
        <v>91</v>
      </c>
      <c r="AH39" s="576"/>
      <c r="AI39" s="559" t="s">
        <v>91</v>
      </c>
      <c r="AJ39" s="580" t="s">
        <v>91</v>
      </c>
      <c r="AK39" s="575"/>
      <c r="AO39" s="188" t="s">
        <v>434</v>
      </c>
      <c r="AP39" s="189" t="s">
        <v>433</v>
      </c>
      <c r="AQ39" s="188"/>
      <c r="AR39" s="188"/>
      <c r="AS39" s="187" t="s">
        <v>3</v>
      </c>
      <c r="AT39" s="187"/>
      <c r="AU39" s="187">
        <v>275</v>
      </c>
      <c r="AV39" s="187"/>
      <c r="AW39" s="187" t="s">
        <v>3</v>
      </c>
    </row>
    <row r="40" spans="3:59">
      <c r="C40" s="944" t="s">
        <v>104</v>
      </c>
      <c r="D40" s="946"/>
      <c r="E40" s="946"/>
      <c r="F40" s="1013"/>
      <c r="G40" s="945"/>
      <c r="H40" s="945"/>
      <c r="I40" s="945"/>
      <c r="J40" s="945"/>
      <c r="K40" s="945"/>
      <c r="L40" s="945"/>
      <c r="M40" s="945"/>
      <c r="N40" s="947"/>
      <c r="O40" s="1014"/>
      <c r="P40" s="1015"/>
      <c r="Q40" s="1016"/>
      <c r="R40" s="988"/>
      <c r="S40" s="945"/>
      <c r="T40" s="987"/>
      <c r="U40" s="1016"/>
      <c r="V40" s="1016"/>
      <c r="W40" s="988"/>
      <c r="X40" s="988"/>
      <c r="Y40" s="987"/>
      <c r="Z40" s="958"/>
      <c r="AA40" s="954"/>
      <c r="AB40" s="955"/>
      <c r="AC40" s="953"/>
      <c r="AD40" s="959"/>
      <c r="AE40" s="957"/>
      <c r="AF40" s="958"/>
      <c r="AG40" s="959"/>
      <c r="AH40" s="706"/>
      <c r="AI40" s="957"/>
      <c r="AJ40" s="958"/>
      <c r="AK40" s="1002"/>
      <c r="AO40" s="188" t="s">
        <v>432</v>
      </c>
      <c r="AP40" s="189" t="s">
        <v>431</v>
      </c>
      <c r="AQ40" s="188"/>
      <c r="AR40" s="188"/>
      <c r="AS40" s="187"/>
      <c r="AT40" s="187"/>
      <c r="AU40" s="187">
        <v>220</v>
      </c>
      <c r="AV40" s="187"/>
      <c r="AW40" s="187"/>
    </row>
    <row r="41" spans="3:59">
      <c r="C41" s="182"/>
      <c r="D41" s="179"/>
      <c r="E41" s="179"/>
      <c r="F41" s="181"/>
      <c r="G41" s="179"/>
      <c r="H41" s="179"/>
      <c r="I41" s="179"/>
      <c r="J41" s="179"/>
      <c r="K41" s="179"/>
      <c r="L41" s="179"/>
      <c r="M41" s="179"/>
      <c r="N41" s="595"/>
      <c r="O41" s="1017"/>
      <c r="P41" s="1018"/>
      <c r="Q41" s="1019"/>
      <c r="R41" s="967"/>
      <c r="S41" s="961"/>
      <c r="T41" s="963"/>
      <c r="U41" s="1019"/>
      <c r="V41" s="1019"/>
      <c r="W41" s="967"/>
      <c r="X41" s="967"/>
      <c r="Y41" s="963"/>
      <c r="Z41" s="965"/>
      <c r="AA41" s="966"/>
      <c r="AB41" s="967"/>
      <c r="AC41" s="965"/>
      <c r="AD41" s="968"/>
      <c r="AE41" s="966"/>
      <c r="AF41" s="965"/>
      <c r="AG41" s="968"/>
      <c r="AH41" s="899"/>
      <c r="AI41" s="966"/>
      <c r="AJ41" s="965"/>
      <c r="AK41" s="1003"/>
      <c r="AO41" s="188" t="s">
        <v>430</v>
      </c>
      <c r="AP41" s="188" t="s">
        <v>429</v>
      </c>
      <c r="AQ41" s="188"/>
      <c r="AR41" s="188"/>
      <c r="AS41" s="187"/>
      <c r="AT41" s="187"/>
      <c r="AU41" s="187">
        <v>132</v>
      </c>
      <c r="AV41" s="187"/>
      <c r="AW41" s="187"/>
    </row>
    <row r="42" spans="3:59">
      <c r="C42" s="182"/>
      <c r="D42" s="179"/>
      <c r="E42" s="179"/>
      <c r="F42" s="181"/>
      <c r="G42" s="179"/>
      <c r="H42" s="179"/>
      <c r="I42" s="179"/>
      <c r="J42" s="179"/>
      <c r="K42" s="179"/>
      <c r="L42" s="179"/>
      <c r="M42" s="179"/>
      <c r="N42" s="595"/>
      <c r="O42" s="1017"/>
      <c r="P42" s="1018"/>
      <c r="Q42" s="1019"/>
      <c r="R42" s="967"/>
      <c r="S42" s="961"/>
      <c r="T42" s="963"/>
      <c r="U42" s="1019"/>
      <c r="V42" s="1019"/>
      <c r="W42" s="967"/>
      <c r="X42" s="967"/>
      <c r="Y42" s="963"/>
      <c r="Z42" s="965"/>
      <c r="AA42" s="966"/>
      <c r="AB42" s="967"/>
      <c r="AC42" s="965"/>
      <c r="AD42" s="968"/>
      <c r="AE42" s="966"/>
      <c r="AF42" s="965"/>
      <c r="AG42" s="968"/>
      <c r="AH42" s="899"/>
      <c r="AI42" s="966"/>
      <c r="AJ42" s="965"/>
      <c r="AK42" s="1003"/>
      <c r="AO42" s="188" t="s">
        <v>428</v>
      </c>
      <c r="AP42" s="188" t="s">
        <v>427</v>
      </c>
      <c r="AQ42" s="188"/>
      <c r="AR42" s="188"/>
      <c r="AS42" s="187"/>
      <c r="AT42" s="187"/>
      <c r="AU42" s="187" t="s">
        <v>3</v>
      </c>
      <c r="AV42" s="187"/>
      <c r="AW42" s="187"/>
    </row>
    <row r="43" spans="3:59">
      <c r="C43" s="182"/>
      <c r="D43" s="179"/>
      <c r="E43" s="179"/>
      <c r="F43" s="181"/>
      <c r="G43" s="179"/>
      <c r="H43" s="179"/>
      <c r="I43" s="179"/>
      <c r="J43" s="179"/>
      <c r="K43" s="179"/>
      <c r="L43" s="179"/>
      <c r="M43" s="179"/>
      <c r="N43" s="595"/>
      <c r="O43" s="1017"/>
      <c r="P43" s="1018"/>
      <c r="Q43" s="1019"/>
      <c r="R43" s="967"/>
      <c r="S43" s="961"/>
      <c r="T43" s="963"/>
      <c r="U43" s="1019"/>
      <c r="V43" s="1019"/>
      <c r="W43" s="967"/>
      <c r="X43" s="967"/>
      <c r="Y43" s="963"/>
      <c r="Z43" s="965"/>
      <c r="AA43" s="966"/>
      <c r="AB43" s="967"/>
      <c r="AC43" s="965"/>
      <c r="AD43" s="968"/>
      <c r="AE43" s="966"/>
      <c r="AF43" s="965"/>
      <c r="AG43" s="968"/>
      <c r="AH43" s="899"/>
      <c r="AI43" s="966"/>
      <c r="AJ43" s="965"/>
      <c r="AK43" s="1003"/>
      <c r="AO43" s="188" t="s">
        <v>426</v>
      </c>
      <c r="AP43" s="188"/>
      <c r="AQ43" s="188"/>
      <c r="AR43" s="188"/>
      <c r="AS43" s="187"/>
      <c r="AT43" s="187"/>
      <c r="AU43" s="187"/>
      <c r="AV43" s="187"/>
      <c r="AW43" s="187"/>
    </row>
    <row r="44" spans="3:59" ht="15.75" thickBot="1">
      <c r="C44" s="180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595"/>
      <c r="O44" s="1020"/>
      <c r="P44" s="1021"/>
      <c r="Q44" s="1022"/>
      <c r="R44" s="975"/>
      <c r="S44" s="970"/>
      <c r="T44" s="972"/>
      <c r="U44" s="1022"/>
      <c r="V44" s="1022"/>
      <c r="W44" s="975"/>
      <c r="X44" s="975"/>
      <c r="Y44" s="972"/>
      <c r="Z44" s="973"/>
      <c r="AA44" s="974"/>
      <c r="AB44" s="975"/>
      <c r="AC44" s="973"/>
      <c r="AD44" s="976"/>
      <c r="AE44" s="974"/>
      <c r="AF44" s="973"/>
      <c r="AG44" s="976"/>
      <c r="AH44" s="707"/>
      <c r="AI44" s="974"/>
      <c r="AJ44" s="973"/>
      <c r="AK44" s="1004"/>
      <c r="AO44" s="188" t="s">
        <v>425</v>
      </c>
      <c r="AP44" s="188"/>
      <c r="AQ44" s="188"/>
      <c r="AR44" s="188"/>
      <c r="AS44" s="187"/>
      <c r="AT44" s="187"/>
      <c r="AU44" s="187"/>
      <c r="AV44" s="187"/>
      <c r="AW44" s="187"/>
    </row>
    <row r="45" spans="3:59" ht="16.5" thickTop="1" thickBot="1">
      <c r="C45" s="53" t="s">
        <v>93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596"/>
      <c r="O45" s="1023"/>
      <c r="P45" s="1024"/>
      <c r="Q45" s="1025"/>
      <c r="R45" s="983">
        <f>SUM(R40:R44)</f>
        <v>0</v>
      </c>
      <c r="S45" s="978"/>
      <c r="T45" s="980"/>
      <c r="U45" s="1025"/>
      <c r="V45" s="1025"/>
      <c r="W45" s="983">
        <f>SUM(W40:W44)</f>
        <v>0</v>
      </c>
      <c r="X45" s="983">
        <f>SUM(X40:X44)</f>
        <v>0</v>
      </c>
      <c r="Y45" s="980"/>
      <c r="Z45" s="981">
        <f>SUM(Z40:Z44)</f>
        <v>0</v>
      </c>
      <c r="AA45" s="982">
        <f>SUM(AA40:AA44)</f>
        <v>0</v>
      </c>
      <c r="AB45" s="983">
        <f>SUM(AB40:AB44)</f>
        <v>0</v>
      </c>
      <c r="AC45" s="981">
        <f>SUM(AC40:AC44)</f>
        <v>0</v>
      </c>
      <c r="AD45" s="984">
        <f>R45+W45+X45+SUM(Z45:AC45)</f>
        <v>0</v>
      </c>
      <c r="AE45" s="982"/>
      <c r="AF45" s="981"/>
      <c r="AG45" s="984"/>
      <c r="AH45" s="1001"/>
      <c r="AI45" s="982"/>
      <c r="AJ45" s="981"/>
      <c r="AK45" s="1000"/>
      <c r="AO45" s="188" t="s">
        <v>424</v>
      </c>
      <c r="AP45" s="188"/>
      <c r="AQ45" s="188"/>
      <c r="AR45" s="188"/>
      <c r="AS45" s="187"/>
      <c r="AT45" s="187"/>
      <c r="AU45" s="187"/>
      <c r="AV45" s="187"/>
      <c r="AW45" s="187"/>
    </row>
    <row r="46" spans="3:59" ht="15.75" thickTop="1">
      <c r="C46" s="184" t="s">
        <v>94</v>
      </c>
      <c r="D46" s="84"/>
      <c r="E46" s="84"/>
      <c r="F46" s="618"/>
      <c r="G46" s="83"/>
      <c r="H46" s="83"/>
      <c r="I46" s="83"/>
      <c r="J46" s="83"/>
      <c r="K46" s="83"/>
      <c r="L46" s="83"/>
      <c r="M46" s="83"/>
      <c r="N46" s="85"/>
      <c r="O46" s="1026"/>
      <c r="P46" s="1027"/>
      <c r="Q46" s="1028"/>
      <c r="R46" s="1029"/>
      <c r="S46" s="1030"/>
      <c r="T46" s="1031"/>
      <c r="U46" s="1028"/>
      <c r="V46" s="1028"/>
      <c r="W46" s="1029"/>
      <c r="X46" s="1029"/>
      <c r="Y46" s="1031"/>
      <c r="Z46" s="1009"/>
      <c r="AA46" s="957"/>
      <c r="AB46" s="988"/>
      <c r="AC46" s="958"/>
      <c r="AD46" s="622"/>
      <c r="AE46" s="568"/>
      <c r="AF46" s="581"/>
      <c r="AG46" s="578"/>
      <c r="AH46" s="706"/>
      <c r="AI46" s="562"/>
      <c r="AJ46" s="586"/>
      <c r="AK46" s="1005"/>
      <c r="AO46" s="188" t="s">
        <v>423</v>
      </c>
      <c r="AP46" s="188"/>
      <c r="AQ46" s="188"/>
      <c r="AR46" s="188"/>
      <c r="AS46" s="187"/>
      <c r="AT46" s="187"/>
      <c r="AU46" s="187"/>
      <c r="AV46" s="187"/>
      <c r="AW46" s="187"/>
    </row>
    <row r="47" spans="3:59">
      <c r="C47" s="182"/>
      <c r="D47" s="179"/>
      <c r="E47" s="179"/>
      <c r="F47" s="181"/>
      <c r="G47" s="179"/>
      <c r="H47" s="179"/>
      <c r="I47" s="179"/>
      <c r="J47" s="179"/>
      <c r="K47" s="179"/>
      <c r="L47" s="179"/>
      <c r="M47" s="179"/>
      <c r="N47" s="595"/>
      <c r="O47" s="1017"/>
      <c r="P47" s="1018"/>
      <c r="Q47" s="1019"/>
      <c r="R47" s="967"/>
      <c r="S47" s="961"/>
      <c r="T47" s="963"/>
      <c r="U47" s="1019"/>
      <c r="V47" s="1019"/>
      <c r="W47" s="967"/>
      <c r="X47" s="967"/>
      <c r="Y47" s="963"/>
      <c r="Z47" s="965"/>
      <c r="AA47" s="989"/>
      <c r="AB47" s="962"/>
      <c r="AC47" s="965"/>
      <c r="AD47" s="900"/>
      <c r="AE47" s="901"/>
      <c r="AF47" s="902"/>
      <c r="AG47" s="900"/>
      <c r="AH47" s="899"/>
      <c r="AI47" s="901"/>
      <c r="AJ47" s="902"/>
      <c r="AK47" s="1003"/>
      <c r="AO47" s="188" t="s">
        <v>422</v>
      </c>
      <c r="AP47" s="188"/>
      <c r="AQ47" s="188"/>
      <c r="AR47" s="188"/>
      <c r="AS47" s="187"/>
      <c r="AT47" s="187"/>
      <c r="AU47" s="187"/>
      <c r="AV47" s="187"/>
      <c r="AW47" s="187"/>
    </row>
    <row r="48" spans="3:59">
      <c r="C48" s="182"/>
      <c r="D48" s="179"/>
      <c r="E48" s="179"/>
      <c r="F48" s="181"/>
      <c r="G48" s="179"/>
      <c r="H48" s="179"/>
      <c r="I48" s="179"/>
      <c r="J48" s="179"/>
      <c r="K48" s="179"/>
      <c r="L48" s="179"/>
      <c r="M48" s="179"/>
      <c r="N48" s="595"/>
      <c r="O48" s="1017"/>
      <c r="P48" s="1018"/>
      <c r="Q48" s="1019"/>
      <c r="R48" s="967"/>
      <c r="S48" s="961"/>
      <c r="T48" s="963"/>
      <c r="U48" s="1019"/>
      <c r="V48" s="1019"/>
      <c r="W48" s="967"/>
      <c r="X48" s="967"/>
      <c r="Y48" s="963"/>
      <c r="Z48" s="965"/>
      <c r="AA48" s="989"/>
      <c r="AB48" s="962"/>
      <c r="AC48" s="965"/>
      <c r="AD48" s="900"/>
      <c r="AE48" s="901"/>
      <c r="AF48" s="902"/>
      <c r="AG48" s="900"/>
      <c r="AH48" s="899"/>
      <c r="AI48" s="901"/>
      <c r="AJ48" s="902"/>
      <c r="AK48" s="1003"/>
      <c r="AO48" s="188" t="s">
        <v>3</v>
      </c>
      <c r="AP48" s="188"/>
      <c r="AQ48" s="188"/>
      <c r="AR48" s="188"/>
      <c r="AS48" s="187"/>
      <c r="AT48" s="187"/>
      <c r="AU48" s="187"/>
      <c r="AV48" s="187"/>
      <c r="AW48" s="187"/>
    </row>
    <row r="49" spans="3:37">
      <c r="C49" s="182"/>
      <c r="D49" s="179"/>
      <c r="E49" s="179"/>
      <c r="F49" s="181"/>
      <c r="G49" s="179"/>
      <c r="H49" s="179"/>
      <c r="I49" s="179"/>
      <c r="J49" s="179"/>
      <c r="K49" s="179"/>
      <c r="L49" s="179"/>
      <c r="M49" s="179"/>
      <c r="N49" s="595"/>
      <c r="O49" s="1017"/>
      <c r="P49" s="1018"/>
      <c r="Q49" s="1019"/>
      <c r="R49" s="967"/>
      <c r="S49" s="961"/>
      <c r="T49" s="963"/>
      <c r="U49" s="1019"/>
      <c r="V49" s="1019"/>
      <c r="W49" s="967"/>
      <c r="X49" s="967"/>
      <c r="Y49" s="963"/>
      <c r="Z49" s="965"/>
      <c r="AA49" s="989"/>
      <c r="AB49" s="962"/>
      <c r="AC49" s="965"/>
      <c r="AD49" s="900"/>
      <c r="AE49" s="901"/>
      <c r="AF49" s="902"/>
      <c r="AG49" s="900"/>
      <c r="AH49" s="899"/>
      <c r="AI49" s="901"/>
      <c r="AJ49" s="902"/>
      <c r="AK49" s="1003"/>
    </row>
    <row r="50" spans="3:37" ht="15.75" thickBot="1">
      <c r="C50" s="180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595"/>
      <c r="O50" s="1020"/>
      <c r="P50" s="1021"/>
      <c r="Q50" s="1022"/>
      <c r="R50" s="975"/>
      <c r="S50" s="970"/>
      <c r="T50" s="972"/>
      <c r="U50" s="1022"/>
      <c r="V50" s="1022"/>
      <c r="W50" s="975"/>
      <c r="X50" s="975"/>
      <c r="Y50" s="972"/>
      <c r="Z50" s="973"/>
      <c r="AA50" s="990"/>
      <c r="AB50" s="971"/>
      <c r="AC50" s="973"/>
      <c r="AD50" s="577"/>
      <c r="AE50" s="567"/>
      <c r="AF50" s="582"/>
      <c r="AG50" s="577"/>
      <c r="AH50" s="707"/>
      <c r="AI50" s="567"/>
      <c r="AJ50" s="582"/>
      <c r="AK50" s="1004"/>
    </row>
    <row r="51" spans="3:37" ht="16.5" thickTop="1" thickBot="1">
      <c r="C51" s="53" t="s">
        <v>93</v>
      </c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596"/>
      <c r="O51" s="1023"/>
      <c r="P51" s="1024"/>
      <c r="Q51" s="1025"/>
      <c r="R51" s="983">
        <f>SUM(R46:R50)</f>
        <v>0</v>
      </c>
      <c r="S51" s="978"/>
      <c r="T51" s="980"/>
      <c r="U51" s="1025"/>
      <c r="V51" s="1025"/>
      <c r="W51" s="983">
        <f>SUM(W46:W50)</f>
        <v>0</v>
      </c>
      <c r="X51" s="983">
        <f>SUM(X46:X50)</f>
        <v>0</v>
      </c>
      <c r="Y51" s="980"/>
      <c r="Z51" s="981">
        <f>SUM(Z46:Z50)</f>
        <v>0</v>
      </c>
      <c r="AA51" s="996">
        <f>SUM(AA46:AA50)</f>
        <v>0</v>
      </c>
      <c r="AB51" s="997">
        <f>SUM(AB46:AB50)</f>
        <v>0</v>
      </c>
      <c r="AC51" s="995">
        <f>SUM(AC46:AC50)</f>
        <v>0</v>
      </c>
      <c r="AD51" s="984">
        <f>R51+W51+X51+SUM(Z51:AC51)</f>
        <v>0</v>
      </c>
      <c r="AE51" s="996"/>
      <c r="AF51" s="995"/>
      <c r="AG51" s="998"/>
      <c r="AH51" s="999"/>
      <c r="AI51" s="982"/>
      <c r="AJ51" s="981"/>
      <c r="AK51" s="1000"/>
    </row>
    <row r="52" spans="3:37" ht="15.75" thickTop="1">
      <c r="C52" s="184" t="s">
        <v>95</v>
      </c>
      <c r="D52" s="84"/>
      <c r="E52" s="84"/>
      <c r="F52" s="618"/>
      <c r="G52" s="83"/>
      <c r="H52" s="83"/>
      <c r="I52" s="83"/>
      <c r="J52" s="83"/>
      <c r="K52" s="83"/>
      <c r="L52" s="83"/>
      <c r="M52" s="83"/>
      <c r="N52" s="85"/>
      <c r="O52" s="1026"/>
      <c r="P52" s="1027"/>
      <c r="Q52" s="1028"/>
      <c r="R52" s="1029"/>
      <c r="S52" s="1030"/>
      <c r="T52" s="1031"/>
      <c r="U52" s="1028"/>
      <c r="V52" s="1028"/>
      <c r="W52" s="1029"/>
      <c r="X52" s="1029"/>
      <c r="Y52" s="1031"/>
      <c r="Z52" s="1009"/>
      <c r="AA52" s="957"/>
      <c r="AB52" s="988"/>
      <c r="AC52" s="958"/>
      <c r="AD52" s="622"/>
      <c r="AE52" s="568"/>
      <c r="AF52" s="581"/>
      <c r="AG52" s="578"/>
      <c r="AH52" s="706"/>
      <c r="AI52" s="562"/>
      <c r="AJ52" s="586"/>
      <c r="AK52" s="1005"/>
    </row>
    <row r="53" spans="3:37">
      <c r="C53" s="182"/>
      <c r="D53" s="179"/>
      <c r="E53" s="179"/>
      <c r="F53" s="181"/>
      <c r="G53" s="179"/>
      <c r="H53" s="179"/>
      <c r="I53" s="179"/>
      <c r="J53" s="179"/>
      <c r="K53" s="179"/>
      <c r="L53" s="179"/>
      <c r="M53" s="179"/>
      <c r="N53" s="595"/>
      <c r="O53" s="1017"/>
      <c r="P53" s="1018"/>
      <c r="Q53" s="1019"/>
      <c r="R53" s="967"/>
      <c r="S53" s="961"/>
      <c r="T53" s="963"/>
      <c r="U53" s="1019"/>
      <c r="V53" s="1019"/>
      <c r="W53" s="967"/>
      <c r="X53" s="967"/>
      <c r="Y53" s="963"/>
      <c r="Z53" s="965"/>
      <c r="AA53" s="966"/>
      <c r="AB53" s="967"/>
      <c r="AC53" s="965"/>
      <c r="AD53" s="900"/>
      <c r="AE53" s="901"/>
      <c r="AF53" s="902"/>
      <c r="AG53" s="900"/>
      <c r="AH53" s="899"/>
      <c r="AI53" s="901"/>
      <c r="AJ53" s="902"/>
      <c r="AK53" s="1003"/>
    </row>
    <row r="54" spans="3:37">
      <c r="C54" s="182"/>
      <c r="D54" s="179"/>
      <c r="E54" s="179"/>
      <c r="F54" s="181"/>
      <c r="G54" s="179"/>
      <c r="H54" s="179"/>
      <c r="I54" s="179"/>
      <c r="J54" s="179"/>
      <c r="K54" s="179"/>
      <c r="L54" s="179"/>
      <c r="M54" s="179"/>
      <c r="N54" s="595"/>
      <c r="O54" s="1017"/>
      <c r="P54" s="1018"/>
      <c r="Q54" s="1019"/>
      <c r="R54" s="967"/>
      <c r="S54" s="961"/>
      <c r="T54" s="963"/>
      <c r="U54" s="1019"/>
      <c r="V54" s="1019"/>
      <c r="W54" s="967"/>
      <c r="X54" s="967"/>
      <c r="Y54" s="963"/>
      <c r="Z54" s="965"/>
      <c r="AA54" s="966"/>
      <c r="AB54" s="967"/>
      <c r="AC54" s="965"/>
      <c r="AD54" s="900"/>
      <c r="AE54" s="901"/>
      <c r="AF54" s="902"/>
      <c r="AG54" s="900"/>
      <c r="AH54" s="899"/>
      <c r="AI54" s="901"/>
      <c r="AJ54" s="902"/>
      <c r="AK54" s="1003"/>
    </row>
    <row r="55" spans="3:37">
      <c r="C55" s="182"/>
      <c r="D55" s="179"/>
      <c r="E55" s="179"/>
      <c r="F55" s="181"/>
      <c r="G55" s="179"/>
      <c r="H55" s="179"/>
      <c r="I55" s="179"/>
      <c r="J55" s="179"/>
      <c r="K55" s="179"/>
      <c r="L55" s="179"/>
      <c r="M55" s="179"/>
      <c r="N55" s="595"/>
      <c r="O55" s="1017"/>
      <c r="P55" s="1018"/>
      <c r="Q55" s="1019"/>
      <c r="R55" s="967"/>
      <c r="S55" s="961"/>
      <c r="T55" s="963"/>
      <c r="U55" s="1019"/>
      <c r="V55" s="1019"/>
      <c r="W55" s="967"/>
      <c r="X55" s="967"/>
      <c r="Y55" s="963"/>
      <c r="Z55" s="965"/>
      <c r="AA55" s="966"/>
      <c r="AB55" s="967"/>
      <c r="AC55" s="965"/>
      <c r="AD55" s="900"/>
      <c r="AE55" s="901"/>
      <c r="AF55" s="902"/>
      <c r="AG55" s="900"/>
      <c r="AH55" s="899"/>
      <c r="AI55" s="901"/>
      <c r="AJ55" s="902"/>
      <c r="AK55" s="1003"/>
    </row>
    <row r="56" spans="3:37" ht="15.75" thickBot="1">
      <c r="C56" s="180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595"/>
      <c r="O56" s="1020"/>
      <c r="P56" s="1021"/>
      <c r="Q56" s="1022"/>
      <c r="R56" s="975"/>
      <c r="S56" s="970"/>
      <c r="T56" s="972"/>
      <c r="U56" s="1022"/>
      <c r="V56" s="1022"/>
      <c r="W56" s="975"/>
      <c r="X56" s="975"/>
      <c r="Y56" s="972"/>
      <c r="Z56" s="973"/>
      <c r="AA56" s="974"/>
      <c r="AB56" s="975"/>
      <c r="AC56" s="973"/>
      <c r="AD56" s="577"/>
      <c r="AE56" s="567"/>
      <c r="AF56" s="582"/>
      <c r="AG56" s="577"/>
      <c r="AH56" s="707"/>
      <c r="AI56" s="567"/>
      <c r="AJ56" s="582"/>
      <c r="AK56" s="1004"/>
    </row>
    <row r="57" spans="3:37" ht="16.5" thickTop="1" thickBot="1">
      <c r="C57" s="53" t="s">
        <v>93</v>
      </c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596"/>
      <c r="O57" s="178"/>
      <c r="P57" s="561"/>
      <c r="Q57" s="176"/>
      <c r="R57" s="983">
        <f>SUM(R52:R56)</f>
        <v>0</v>
      </c>
      <c r="S57" s="177"/>
      <c r="T57" s="175"/>
      <c r="U57" s="176"/>
      <c r="V57" s="176"/>
      <c r="W57" s="983">
        <f>SUM(W52:W56)</f>
        <v>0</v>
      </c>
      <c r="X57" s="983">
        <f>SUM(X52:X56)</f>
        <v>0</v>
      </c>
      <c r="Y57" s="175"/>
      <c r="Z57" s="981">
        <f>SUM(Z52:Z56)</f>
        <v>0</v>
      </c>
      <c r="AA57" s="982">
        <f>SUM(AA52:AA56)</f>
        <v>0</v>
      </c>
      <c r="AB57" s="983">
        <f>SUM(AB52:AB56)</f>
        <v>0</v>
      </c>
      <c r="AC57" s="981">
        <f>SUM(AC52:AC56)</f>
        <v>0</v>
      </c>
      <c r="AD57" s="984">
        <f>R57+W57+X57+SUM(Z57:AC57)</f>
        <v>0</v>
      </c>
      <c r="AE57" s="982"/>
      <c r="AF57" s="981"/>
      <c r="AG57" s="984"/>
      <c r="AH57" s="1001"/>
      <c r="AI57" s="982"/>
      <c r="AJ57" s="981"/>
      <c r="AK57" s="1000"/>
    </row>
    <row r="58" spans="3:37" ht="15.75" thickTop="1">
      <c r="C58" s="174"/>
      <c r="D58" s="606"/>
      <c r="E58" s="172"/>
      <c r="F58" s="597" t="s">
        <v>747</v>
      </c>
      <c r="G58" s="174"/>
      <c r="H58" s="173"/>
      <c r="I58" s="172"/>
      <c r="J58" s="172"/>
      <c r="K58" s="173"/>
      <c r="L58" s="172"/>
      <c r="M58" s="172"/>
      <c r="N58" s="598"/>
      <c r="O58" s="608"/>
      <c r="P58" s="172"/>
      <c r="Q58" s="172"/>
      <c r="R58" s="173"/>
      <c r="S58" s="172"/>
      <c r="T58" s="172"/>
      <c r="U58" s="173"/>
      <c r="V58" s="172"/>
      <c r="W58" s="172"/>
      <c r="X58" s="173"/>
      <c r="Y58" s="172"/>
      <c r="Z58" s="619"/>
      <c r="AA58" s="588"/>
      <c r="AB58" s="172"/>
      <c r="AC58" s="619"/>
      <c r="AD58" s="1007"/>
      <c r="AE58" s="1008"/>
      <c r="AF58" s="1009"/>
      <c r="AG58" s="1007"/>
      <c r="AH58" s="1010"/>
      <c r="AI58" s="1008"/>
      <c r="AJ58" s="1009"/>
      <c r="AK58" s="1007"/>
    </row>
    <row r="59" spans="3:37" ht="15.75" thickBot="1">
      <c r="C59" s="599"/>
      <c r="D59" s="607"/>
      <c r="E59" s="560"/>
      <c r="F59" s="600"/>
      <c r="G59" s="599"/>
      <c r="H59" s="560"/>
      <c r="I59" s="560"/>
      <c r="J59" s="560"/>
      <c r="K59" s="560"/>
      <c r="L59" s="560"/>
      <c r="M59" s="560"/>
      <c r="N59" s="601"/>
      <c r="O59" s="589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601"/>
      <c r="AA59" s="589"/>
      <c r="AB59" s="560"/>
      <c r="AC59" s="601"/>
      <c r="AD59" s="705"/>
      <c r="AE59" s="903"/>
      <c r="AF59" s="583"/>
      <c r="AG59" s="705"/>
      <c r="AH59" s="904"/>
      <c r="AI59" s="903"/>
      <c r="AJ59" s="583"/>
      <c r="AK59" s="1006"/>
    </row>
    <row r="62" spans="3:37"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3:37"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3:37"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3:122"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3:122" ht="15.75">
      <c r="C66" s="23" t="s">
        <v>552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3:122" ht="15.75" thickBot="1">
      <c r="C67" s="1"/>
      <c r="D67" s="47" t="s">
        <v>491</v>
      </c>
      <c r="E67" s="47" t="s">
        <v>491</v>
      </c>
      <c r="F67" s="47" t="s">
        <v>491</v>
      </c>
      <c r="G67" s="47" t="s">
        <v>491</v>
      </c>
      <c r="H67" s="47" t="s">
        <v>491</v>
      </c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</row>
    <row r="68" spans="3:122">
      <c r="C68" s="235" t="s">
        <v>492</v>
      </c>
      <c r="D68" s="236" t="s">
        <v>556</v>
      </c>
      <c r="E68" s="236" t="s">
        <v>464</v>
      </c>
      <c r="F68" s="236" t="s">
        <v>463</v>
      </c>
      <c r="G68" s="236" t="s">
        <v>462</v>
      </c>
      <c r="H68" s="237" t="s">
        <v>461</v>
      </c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</row>
    <row r="69" spans="3:122">
      <c r="C69" s="238" t="s">
        <v>493</v>
      </c>
      <c r="D69" s="80"/>
      <c r="E69" s="80"/>
      <c r="F69" s="40"/>
      <c r="G69" s="40"/>
      <c r="H69" s="239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</row>
    <row r="70" spans="3:122" ht="15.75">
      <c r="C70" s="240" t="s">
        <v>496</v>
      </c>
      <c r="D70" s="1070"/>
      <c r="E70" s="1070"/>
      <c r="F70" s="1070"/>
      <c r="G70" s="1070"/>
      <c r="H70" s="107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</row>
    <row r="71" spans="3:122" ht="15.75">
      <c r="C71" s="240" t="s">
        <v>497</v>
      </c>
      <c r="D71" s="1070"/>
      <c r="E71" s="1070"/>
      <c r="F71" s="1070"/>
      <c r="G71" s="1070"/>
      <c r="H71" s="107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</row>
    <row r="72" spans="3:122" ht="15.75">
      <c r="C72" s="240" t="s">
        <v>494</v>
      </c>
      <c r="D72" s="1070"/>
      <c r="E72" s="1070"/>
      <c r="F72" s="1070"/>
      <c r="G72" s="1070"/>
      <c r="H72" s="1071"/>
    </row>
    <row r="73" spans="3:122" ht="15.75" thickBot="1">
      <c r="C73" s="241" t="s">
        <v>495</v>
      </c>
      <c r="D73" s="242">
        <f t="shared" ref="D73" si="0">SUM(D70:D72)</f>
        <v>0</v>
      </c>
      <c r="E73" s="242">
        <f t="shared" ref="E73:H73" si="1">SUM(E70:E72)</f>
        <v>0</v>
      </c>
      <c r="F73" s="242">
        <f t="shared" si="1"/>
        <v>0</v>
      </c>
      <c r="G73" s="242">
        <f t="shared" si="1"/>
        <v>0</v>
      </c>
      <c r="H73" s="243">
        <f t="shared" si="1"/>
        <v>0</v>
      </c>
    </row>
    <row r="77" spans="3:122" ht="15.75">
      <c r="C77" s="23" t="s">
        <v>553</v>
      </c>
      <c r="D77" s="23"/>
      <c r="E77" s="23"/>
      <c r="F77" s="23"/>
      <c r="G77" s="45"/>
      <c r="H77" s="45"/>
      <c r="I77" s="45"/>
      <c r="J77" s="45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45"/>
      <c r="V77" s="45"/>
      <c r="W77" s="45"/>
      <c r="X77" s="45"/>
      <c r="Y77" s="45"/>
      <c r="Z77" s="45"/>
      <c r="AA77" s="4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45"/>
      <c r="AM77" s="45"/>
      <c r="AN77" s="45"/>
      <c r="AO77" s="45"/>
      <c r="AP77" s="45"/>
      <c r="AQ77" s="45"/>
      <c r="AR77" s="45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45"/>
      <c r="BD77" s="45"/>
      <c r="BE77" s="45"/>
      <c r="BF77" s="45"/>
      <c r="BG77" s="45"/>
      <c r="BH77" s="45"/>
      <c r="BI77" s="45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45"/>
      <c r="BU77" s="45"/>
      <c r="BV77" s="45"/>
      <c r="BW77" s="45"/>
      <c r="BX77" s="45"/>
      <c r="BY77" s="45"/>
      <c r="BZ77" s="45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45"/>
      <c r="CL77" s="45"/>
      <c r="CM77" s="45"/>
      <c r="CN77" s="45"/>
      <c r="CO77" s="45"/>
      <c r="CP77" s="45"/>
      <c r="CQ77" s="45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45"/>
      <c r="DC77" s="45"/>
      <c r="DD77" s="45"/>
      <c r="DE77" s="45"/>
      <c r="DF77" s="45"/>
      <c r="DG77" s="45"/>
      <c r="DH77" s="45"/>
      <c r="DI77" s="16"/>
      <c r="DJ77" s="16"/>
      <c r="DK77" s="16"/>
      <c r="DL77" s="16"/>
      <c r="DM77" s="16"/>
      <c r="DN77" s="16"/>
      <c r="DO77" s="16"/>
      <c r="DP77" s="16"/>
      <c r="DQ77" s="16"/>
      <c r="DR77" s="16"/>
    </row>
    <row r="78" spans="3:122" ht="15.75" thickBot="1">
      <c r="C78" s="45"/>
      <c r="D78" s="45"/>
      <c r="E78" s="45"/>
      <c r="F78" s="45"/>
      <c r="G78" s="45"/>
      <c r="H78" s="45"/>
      <c r="I78" s="45"/>
      <c r="J78" s="45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45"/>
      <c r="V78" s="45"/>
      <c r="W78" s="45"/>
      <c r="X78" s="45"/>
      <c r="Y78" s="45"/>
      <c r="Z78" s="45"/>
      <c r="AA78" s="4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45"/>
      <c r="AM78" s="45"/>
      <c r="AN78" s="16"/>
      <c r="AO78" s="45"/>
      <c r="AP78" s="45"/>
      <c r="AQ78" s="45"/>
      <c r="AR78" s="45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45"/>
      <c r="BD78" s="45"/>
      <c r="BE78" s="45"/>
      <c r="BF78" s="45"/>
      <c r="BG78" s="45"/>
      <c r="BH78" s="45"/>
      <c r="BI78" s="45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45"/>
      <c r="BU78" s="45"/>
      <c r="BV78" s="45"/>
      <c r="BW78" s="45"/>
      <c r="BX78" s="45"/>
      <c r="BY78" s="45"/>
      <c r="BZ78" s="45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45"/>
      <c r="CL78" s="45"/>
      <c r="CM78" s="45"/>
      <c r="CN78" s="45"/>
      <c r="CO78" s="45"/>
      <c r="CP78" s="45"/>
      <c r="CQ78" s="45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45"/>
      <c r="DC78" s="45"/>
      <c r="DD78" s="45"/>
      <c r="DE78" s="45"/>
      <c r="DF78" s="45"/>
      <c r="DG78" s="45"/>
      <c r="DH78" s="45"/>
      <c r="DI78" s="16"/>
      <c r="DJ78" s="16"/>
      <c r="DK78" s="16"/>
      <c r="DL78" s="16"/>
      <c r="DM78" s="16"/>
      <c r="DN78" s="16"/>
      <c r="DO78" s="16"/>
      <c r="DP78" s="16"/>
      <c r="DQ78" s="16"/>
      <c r="DR78" s="16"/>
    </row>
    <row r="79" spans="3:122" ht="15.75" thickBot="1">
      <c r="C79" s="194"/>
      <c r="D79" s="1136" t="s">
        <v>556</v>
      </c>
      <c r="E79" s="1137"/>
      <c r="F79" s="1137"/>
      <c r="G79" s="1137"/>
      <c r="H79" s="1137"/>
      <c r="I79" s="1137"/>
      <c r="J79" s="1137"/>
      <c r="K79" s="1137"/>
      <c r="L79" s="1137"/>
      <c r="M79" s="1137"/>
      <c r="N79" s="1138"/>
      <c r="O79" s="16"/>
      <c r="P79" s="1136" t="s">
        <v>464</v>
      </c>
      <c r="Q79" s="1137"/>
      <c r="R79" s="1137"/>
      <c r="S79" s="1137"/>
      <c r="T79" s="1137"/>
      <c r="U79" s="1137"/>
      <c r="V79" s="1137"/>
      <c r="W79" s="1137"/>
      <c r="X79" s="1137"/>
      <c r="Y79" s="1137"/>
      <c r="Z79" s="1138"/>
      <c r="AA79" s="16"/>
      <c r="AB79" s="1136" t="s">
        <v>463</v>
      </c>
      <c r="AC79" s="1137"/>
      <c r="AD79" s="1137"/>
      <c r="AE79" s="1137"/>
      <c r="AF79" s="1137"/>
      <c r="AG79" s="1137"/>
      <c r="AH79" s="1137"/>
      <c r="AI79" s="1137"/>
      <c r="AJ79" s="1137"/>
      <c r="AK79" s="1137"/>
      <c r="AL79" s="1138"/>
      <c r="AM79" s="45"/>
      <c r="AN79" s="1136" t="s">
        <v>462</v>
      </c>
      <c r="AO79" s="1137"/>
      <c r="AP79" s="1137"/>
      <c r="AQ79" s="1137"/>
      <c r="AR79" s="1137"/>
      <c r="AS79" s="1137"/>
      <c r="AT79" s="1137"/>
      <c r="AU79" s="1137"/>
      <c r="AV79" s="1137"/>
      <c r="AW79" s="1137"/>
      <c r="AX79" s="1138"/>
      <c r="AY79" s="49"/>
      <c r="AZ79" s="1136" t="s">
        <v>461</v>
      </c>
      <c r="BA79" s="1137"/>
      <c r="BB79" s="1137"/>
      <c r="BC79" s="1137"/>
      <c r="BD79" s="1137"/>
      <c r="BE79" s="1137"/>
      <c r="BF79" s="1137"/>
      <c r="BG79" s="1137"/>
      <c r="BH79" s="1137"/>
      <c r="BI79" s="1137"/>
      <c r="BJ79" s="1138"/>
      <c r="BK79" s="49"/>
    </row>
    <row r="80" spans="3:122" ht="15.75" thickBot="1">
      <c r="C80" s="45"/>
      <c r="D80" s="45"/>
      <c r="E80" s="45"/>
      <c r="F80" s="45"/>
      <c r="G80" s="45"/>
      <c r="H80" s="45"/>
      <c r="I80" s="45"/>
      <c r="J80" s="45"/>
      <c r="K80" s="16"/>
      <c r="L80" s="16"/>
      <c r="M80" s="16"/>
      <c r="N80" s="16"/>
      <c r="O80" s="16"/>
      <c r="P80" s="45"/>
      <c r="Q80" s="45"/>
      <c r="R80" s="45"/>
      <c r="S80" s="45"/>
      <c r="T80" s="45"/>
      <c r="U80" s="45"/>
      <c r="V80" s="45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45"/>
      <c r="AH80" s="45"/>
      <c r="AI80" s="45"/>
      <c r="AJ80" s="45"/>
      <c r="AK80" s="45"/>
      <c r="AL80" s="45"/>
      <c r="AM80" s="4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</row>
    <row r="81" spans="3:63" ht="15.75" customHeight="1" thickBot="1">
      <c r="C81" s="368" t="s">
        <v>566</v>
      </c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2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2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244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2"/>
      <c r="AZ81" s="368"/>
      <c r="BA81" s="368"/>
      <c r="BB81" s="368"/>
      <c r="BC81" s="368"/>
      <c r="BD81" s="368"/>
      <c r="BE81" s="368"/>
      <c r="BF81" s="368"/>
      <c r="BG81" s="368"/>
      <c r="BH81" s="368"/>
      <c r="BI81" s="368"/>
      <c r="BJ81" s="368"/>
      <c r="BK81" s="2"/>
    </row>
    <row r="82" spans="3:63" ht="45.75" customHeight="1" thickBot="1">
      <c r="C82" s="368"/>
      <c r="D82" s="372" t="s">
        <v>320</v>
      </c>
      <c r="E82" s="372"/>
      <c r="F82" s="372"/>
      <c r="G82" s="372"/>
      <c r="H82" s="372" t="s">
        <v>321</v>
      </c>
      <c r="I82" s="372"/>
      <c r="J82" s="372" t="s">
        <v>322</v>
      </c>
      <c r="K82" s="372"/>
      <c r="L82" s="372" t="s">
        <v>323</v>
      </c>
      <c r="M82" s="372" t="s">
        <v>324</v>
      </c>
      <c r="N82" s="372" t="s">
        <v>332</v>
      </c>
      <c r="O82" s="2"/>
      <c r="P82" s="372" t="s">
        <v>320</v>
      </c>
      <c r="Q82" s="372"/>
      <c r="R82" s="372"/>
      <c r="S82" s="372"/>
      <c r="T82" s="372" t="s">
        <v>321</v>
      </c>
      <c r="U82" s="372"/>
      <c r="V82" s="372" t="s">
        <v>322</v>
      </c>
      <c r="W82" s="372"/>
      <c r="X82" s="372" t="s">
        <v>323</v>
      </c>
      <c r="Y82" s="372" t="s">
        <v>324</v>
      </c>
      <c r="Z82" s="372" t="s">
        <v>332</v>
      </c>
      <c r="AA82" s="2"/>
      <c r="AB82" s="372" t="s">
        <v>320</v>
      </c>
      <c r="AC82" s="372"/>
      <c r="AD82" s="372"/>
      <c r="AE82" s="372"/>
      <c r="AF82" s="372" t="s">
        <v>321</v>
      </c>
      <c r="AG82" s="372"/>
      <c r="AH82" s="372" t="s">
        <v>322</v>
      </c>
      <c r="AI82" s="372"/>
      <c r="AJ82" s="372" t="s">
        <v>323</v>
      </c>
      <c r="AK82" s="372" t="s">
        <v>324</v>
      </c>
      <c r="AL82" s="372" t="s">
        <v>332</v>
      </c>
      <c r="AM82" s="244"/>
      <c r="AN82" s="372" t="s">
        <v>320</v>
      </c>
      <c r="AO82" s="372"/>
      <c r="AP82" s="372"/>
      <c r="AQ82" s="372"/>
      <c r="AR82" s="372" t="s">
        <v>321</v>
      </c>
      <c r="AS82" s="372"/>
      <c r="AT82" s="372" t="s">
        <v>322</v>
      </c>
      <c r="AU82" s="372"/>
      <c r="AV82" s="372" t="s">
        <v>323</v>
      </c>
      <c r="AW82" s="372" t="s">
        <v>324</v>
      </c>
      <c r="AX82" s="372" t="s">
        <v>332</v>
      </c>
      <c r="AY82" s="2"/>
      <c r="AZ82" s="372" t="s">
        <v>320</v>
      </c>
      <c r="BA82" s="372"/>
      <c r="BB82" s="372"/>
      <c r="BC82" s="372"/>
      <c r="BD82" s="372" t="s">
        <v>321</v>
      </c>
      <c r="BE82" s="372"/>
      <c r="BF82" s="372" t="s">
        <v>322</v>
      </c>
      <c r="BG82" s="372"/>
      <c r="BH82" s="372" t="s">
        <v>323</v>
      </c>
      <c r="BI82" s="372" t="s">
        <v>324</v>
      </c>
      <c r="BJ82" s="372" t="s">
        <v>332</v>
      </c>
      <c r="BK82" s="2"/>
    </row>
    <row r="83" spans="3:63" ht="46.5" customHeight="1">
      <c r="C83" s="369" t="s">
        <v>401</v>
      </c>
      <c r="D83" s="373" t="s">
        <v>402</v>
      </c>
      <c r="E83" s="373" t="s">
        <v>325</v>
      </c>
      <c r="F83" s="373" t="s">
        <v>577</v>
      </c>
      <c r="G83" s="373" t="s">
        <v>326</v>
      </c>
      <c r="H83" s="373" t="s">
        <v>411</v>
      </c>
      <c r="I83" s="373" t="s">
        <v>403</v>
      </c>
      <c r="J83" s="373" t="s">
        <v>404</v>
      </c>
      <c r="K83" s="373" t="s">
        <v>403</v>
      </c>
      <c r="L83" s="373" t="s">
        <v>405</v>
      </c>
      <c r="M83" s="373" t="s">
        <v>405</v>
      </c>
      <c r="N83" s="373" t="s">
        <v>405</v>
      </c>
      <c r="O83" s="1"/>
      <c r="P83" s="373" t="s">
        <v>402</v>
      </c>
      <c r="Q83" s="373" t="s">
        <v>325</v>
      </c>
      <c r="R83" s="373" t="s">
        <v>577</v>
      </c>
      <c r="S83" s="373" t="s">
        <v>326</v>
      </c>
      <c r="T83" s="373" t="s">
        <v>411</v>
      </c>
      <c r="U83" s="373" t="s">
        <v>403</v>
      </c>
      <c r="V83" s="373" t="s">
        <v>404</v>
      </c>
      <c r="W83" s="373" t="s">
        <v>403</v>
      </c>
      <c r="X83" s="373" t="s">
        <v>405</v>
      </c>
      <c r="Y83" s="373" t="s">
        <v>405</v>
      </c>
      <c r="Z83" s="373" t="s">
        <v>405</v>
      </c>
      <c r="AA83" s="1"/>
      <c r="AB83" s="373" t="s">
        <v>402</v>
      </c>
      <c r="AC83" s="373" t="s">
        <v>325</v>
      </c>
      <c r="AD83" s="373" t="s">
        <v>577</v>
      </c>
      <c r="AE83" s="373" t="s">
        <v>326</v>
      </c>
      <c r="AF83" s="373" t="s">
        <v>411</v>
      </c>
      <c r="AG83" s="373" t="s">
        <v>403</v>
      </c>
      <c r="AH83" s="373" t="s">
        <v>404</v>
      </c>
      <c r="AI83" s="373" t="s">
        <v>403</v>
      </c>
      <c r="AJ83" s="373" t="s">
        <v>405</v>
      </c>
      <c r="AK83" s="373" t="s">
        <v>405</v>
      </c>
      <c r="AL83" s="373" t="s">
        <v>405</v>
      </c>
      <c r="AM83" s="45"/>
      <c r="AN83" s="373" t="s">
        <v>402</v>
      </c>
      <c r="AO83" s="373" t="s">
        <v>325</v>
      </c>
      <c r="AP83" s="373" t="s">
        <v>577</v>
      </c>
      <c r="AQ83" s="373" t="s">
        <v>326</v>
      </c>
      <c r="AR83" s="373" t="s">
        <v>411</v>
      </c>
      <c r="AS83" s="373" t="s">
        <v>403</v>
      </c>
      <c r="AT83" s="373" t="s">
        <v>404</v>
      </c>
      <c r="AU83" s="373" t="s">
        <v>403</v>
      </c>
      <c r="AV83" s="373" t="s">
        <v>405</v>
      </c>
      <c r="AW83" s="373" t="s">
        <v>405</v>
      </c>
      <c r="AX83" s="373" t="s">
        <v>405</v>
      </c>
      <c r="AY83" s="1"/>
      <c r="AZ83" s="373" t="s">
        <v>402</v>
      </c>
      <c r="BA83" s="373" t="s">
        <v>325</v>
      </c>
      <c r="BB83" s="373" t="s">
        <v>577</v>
      </c>
      <c r="BC83" s="373" t="s">
        <v>326</v>
      </c>
      <c r="BD83" s="373" t="s">
        <v>411</v>
      </c>
      <c r="BE83" s="373" t="s">
        <v>403</v>
      </c>
      <c r="BF83" s="373" t="s">
        <v>404</v>
      </c>
      <c r="BG83" s="373" t="s">
        <v>403</v>
      </c>
      <c r="BH83" s="373" t="s">
        <v>405</v>
      </c>
      <c r="BI83" s="373" t="s">
        <v>405</v>
      </c>
      <c r="BJ83" s="373" t="s">
        <v>405</v>
      </c>
      <c r="BK83" s="1"/>
    </row>
    <row r="84" spans="3:63">
      <c r="C84" s="370" t="s">
        <v>406</v>
      </c>
      <c r="D84" s="1072"/>
      <c r="E84" s="1072"/>
      <c r="F84" s="1072" t="e">
        <f>E84/D84</f>
        <v>#DIV/0!</v>
      </c>
      <c r="G84" s="1072"/>
      <c r="H84" s="1073"/>
      <c r="I84" s="1073"/>
      <c r="J84" s="1072"/>
      <c r="K84" s="1072"/>
      <c r="L84" s="1072"/>
      <c r="M84" s="1072"/>
      <c r="N84" s="1072"/>
      <c r="O84" s="1"/>
      <c r="P84" s="1072"/>
      <c r="Q84" s="1072"/>
      <c r="R84" s="1072" t="e">
        <f>Q84/P84</f>
        <v>#DIV/0!</v>
      </c>
      <c r="S84" s="1072"/>
      <c r="T84" s="1073"/>
      <c r="U84" s="1073"/>
      <c r="V84" s="1072"/>
      <c r="W84" s="1072"/>
      <c r="X84" s="1072"/>
      <c r="Y84" s="1072"/>
      <c r="Z84" s="1072"/>
      <c r="AA84" s="1"/>
      <c r="AB84" s="1072"/>
      <c r="AC84" s="1072"/>
      <c r="AD84" s="1072" t="e">
        <f>AC84/AB84</f>
        <v>#DIV/0!</v>
      </c>
      <c r="AE84" s="1072"/>
      <c r="AF84" s="1073"/>
      <c r="AG84" s="1073"/>
      <c r="AH84" s="1072"/>
      <c r="AI84" s="1072"/>
      <c r="AJ84" s="1072"/>
      <c r="AK84" s="1072"/>
      <c r="AL84" s="1072"/>
      <c r="AM84" s="1"/>
      <c r="AN84" s="1072"/>
      <c r="AO84" s="1072"/>
      <c r="AP84" s="1072" t="e">
        <f>AO84/AN84</f>
        <v>#DIV/0!</v>
      </c>
      <c r="AQ84" s="1072"/>
      <c r="AR84" s="1073"/>
      <c r="AS84" s="1073"/>
      <c r="AT84" s="1072"/>
      <c r="AU84" s="1072"/>
      <c r="AV84" s="1072"/>
      <c r="AW84" s="1072"/>
      <c r="AX84" s="1072"/>
      <c r="AY84" s="1"/>
      <c r="AZ84" s="1072"/>
      <c r="BA84" s="1072"/>
      <c r="BB84" s="1072" t="e">
        <f>BA84/AZ84</f>
        <v>#DIV/0!</v>
      </c>
      <c r="BC84" s="1072"/>
      <c r="BD84" s="1073"/>
      <c r="BE84" s="1073"/>
      <c r="BF84" s="1072"/>
      <c r="BG84" s="1072"/>
      <c r="BH84" s="1072"/>
      <c r="BI84" s="1072"/>
      <c r="BJ84" s="1072"/>
      <c r="BK84" s="1"/>
    </row>
    <row r="85" spans="3:63">
      <c r="C85" s="370" t="s">
        <v>407</v>
      </c>
      <c r="D85" s="1072"/>
      <c r="E85" s="1072"/>
      <c r="F85" s="1072" t="e">
        <f t="shared" ref="F85:F88" si="2">E85/D85</f>
        <v>#DIV/0!</v>
      </c>
      <c r="G85" s="1072"/>
      <c r="H85" s="1073"/>
      <c r="I85" s="1073"/>
      <c r="J85" s="1072"/>
      <c r="K85" s="1072"/>
      <c r="L85" s="1072"/>
      <c r="M85" s="1072"/>
      <c r="N85" s="1072"/>
      <c r="O85" s="1"/>
      <c r="P85" s="1072"/>
      <c r="Q85" s="1072"/>
      <c r="R85" s="1072" t="e">
        <f t="shared" ref="R85:R88" si="3">Q85/P85</f>
        <v>#DIV/0!</v>
      </c>
      <c r="S85" s="1072"/>
      <c r="T85" s="1073"/>
      <c r="U85" s="1073"/>
      <c r="V85" s="1072"/>
      <c r="W85" s="1072"/>
      <c r="X85" s="1072"/>
      <c r="Y85" s="1072"/>
      <c r="Z85" s="1072"/>
      <c r="AA85" s="1"/>
      <c r="AB85" s="1072"/>
      <c r="AC85" s="1072"/>
      <c r="AD85" s="1072" t="e">
        <f t="shared" ref="AD85:AD88" si="4">AC85/AB85</f>
        <v>#DIV/0!</v>
      </c>
      <c r="AE85" s="1072"/>
      <c r="AF85" s="1073"/>
      <c r="AG85" s="1073"/>
      <c r="AH85" s="1072"/>
      <c r="AI85" s="1072"/>
      <c r="AJ85" s="1072"/>
      <c r="AK85" s="1072"/>
      <c r="AL85" s="1072"/>
      <c r="AM85" s="1"/>
      <c r="AN85" s="1072"/>
      <c r="AO85" s="1072"/>
      <c r="AP85" s="1072" t="e">
        <f t="shared" ref="AP85:AP88" si="5">AO85/AN85</f>
        <v>#DIV/0!</v>
      </c>
      <c r="AQ85" s="1072"/>
      <c r="AR85" s="1073"/>
      <c r="AS85" s="1073"/>
      <c r="AT85" s="1072"/>
      <c r="AU85" s="1072"/>
      <c r="AV85" s="1072"/>
      <c r="AW85" s="1072"/>
      <c r="AX85" s="1072"/>
      <c r="AY85" s="1"/>
      <c r="AZ85" s="1072"/>
      <c r="BA85" s="1072"/>
      <c r="BB85" s="1072" t="e">
        <f t="shared" ref="BB85:BB88" si="6">BA85/AZ85</f>
        <v>#DIV/0!</v>
      </c>
      <c r="BC85" s="1072"/>
      <c r="BD85" s="1073"/>
      <c r="BE85" s="1073"/>
      <c r="BF85" s="1072"/>
      <c r="BG85" s="1072"/>
      <c r="BH85" s="1072"/>
      <c r="BI85" s="1072"/>
      <c r="BJ85" s="1072"/>
      <c r="BK85" s="1"/>
    </row>
    <row r="86" spans="3:63">
      <c r="C86" s="370" t="s">
        <v>408</v>
      </c>
      <c r="D86" s="1073"/>
      <c r="E86" s="1073"/>
      <c r="F86" s="1072" t="e">
        <f t="shared" si="2"/>
        <v>#DIV/0!</v>
      </c>
      <c r="G86" s="1072"/>
      <c r="H86" s="1072"/>
      <c r="I86" s="1072"/>
      <c r="J86" s="1072"/>
      <c r="K86" s="1072"/>
      <c r="L86" s="1072"/>
      <c r="M86" s="1072"/>
      <c r="N86" s="1072"/>
      <c r="O86" s="1"/>
      <c r="P86" s="1073"/>
      <c r="Q86" s="1073"/>
      <c r="R86" s="1072" t="e">
        <f t="shared" si="3"/>
        <v>#DIV/0!</v>
      </c>
      <c r="S86" s="1072"/>
      <c r="T86" s="1072"/>
      <c r="U86" s="1072"/>
      <c r="V86" s="1072"/>
      <c r="W86" s="1072"/>
      <c r="X86" s="1072"/>
      <c r="Y86" s="1072"/>
      <c r="Z86" s="1072"/>
      <c r="AA86" s="1"/>
      <c r="AB86" s="1073"/>
      <c r="AC86" s="1073"/>
      <c r="AD86" s="1072" t="e">
        <f t="shared" si="4"/>
        <v>#DIV/0!</v>
      </c>
      <c r="AE86" s="1072"/>
      <c r="AF86" s="1072"/>
      <c r="AG86" s="1072"/>
      <c r="AH86" s="1072"/>
      <c r="AI86" s="1072"/>
      <c r="AJ86" s="1072"/>
      <c r="AK86" s="1072"/>
      <c r="AL86" s="1072"/>
      <c r="AM86" s="1"/>
      <c r="AN86" s="1073"/>
      <c r="AO86" s="1073"/>
      <c r="AP86" s="1072" t="e">
        <f t="shared" si="5"/>
        <v>#DIV/0!</v>
      </c>
      <c r="AQ86" s="1072"/>
      <c r="AR86" s="1072"/>
      <c r="AS86" s="1072"/>
      <c r="AT86" s="1072"/>
      <c r="AU86" s="1072"/>
      <c r="AV86" s="1072"/>
      <c r="AW86" s="1072"/>
      <c r="AX86" s="1072"/>
      <c r="AY86" s="1"/>
      <c r="AZ86" s="1073"/>
      <c r="BA86" s="1073"/>
      <c r="BB86" s="1072" t="e">
        <f t="shared" si="6"/>
        <v>#DIV/0!</v>
      </c>
      <c r="BC86" s="1072"/>
      <c r="BD86" s="1072"/>
      <c r="BE86" s="1072"/>
      <c r="BF86" s="1072"/>
      <c r="BG86" s="1072"/>
      <c r="BH86" s="1072"/>
      <c r="BI86" s="1072"/>
      <c r="BJ86" s="1072"/>
      <c r="BK86" s="1"/>
    </row>
    <row r="87" spans="3:63">
      <c r="C87" s="370" t="s">
        <v>409</v>
      </c>
      <c r="D87" s="1073"/>
      <c r="E87" s="1073"/>
      <c r="F87" s="1072" t="e">
        <f t="shared" si="2"/>
        <v>#DIV/0!</v>
      </c>
      <c r="G87" s="1072"/>
      <c r="H87" s="1072"/>
      <c r="I87" s="1072"/>
      <c r="J87" s="1072"/>
      <c r="K87" s="1072"/>
      <c r="L87" s="1072"/>
      <c r="M87" s="1072"/>
      <c r="N87" s="1072"/>
      <c r="O87" s="1"/>
      <c r="P87" s="1073"/>
      <c r="Q87" s="1073"/>
      <c r="R87" s="1072" t="e">
        <f t="shared" si="3"/>
        <v>#DIV/0!</v>
      </c>
      <c r="S87" s="1072"/>
      <c r="T87" s="1072"/>
      <c r="U87" s="1072"/>
      <c r="V87" s="1072"/>
      <c r="W87" s="1072"/>
      <c r="X87" s="1072"/>
      <c r="Y87" s="1072"/>
      <c r="Z87" s="1072"/>
      <c r="AA87" s="1"/>
      <c r="AB87" s="1073"/>
      <c r="AC87" s="1073"/>
      <c r="AD87" s="1072" t="e">
        <f t="shared" si="4"/>
        <v>#DIV/0!</v>
      </c>
      <c r="AE87" s="1072"/>
      <c r="AF87" s="1072"/>
      <c r="AG87" s="1072"/>
      <c r="AH87" s="1072"/>
      <c r="AI87" s="1072"/>
      <c r="AJ87" s="1072"/>
      <c r="AK87" s="1072"/>
      <c r="AL87" s="1072"/>
      <c r="AM87" s="1"/>
      <c r="AN87" s="1073"/>
      <c r="AO87" s="1073"/>
      <c r="AP87" s="1072" t="e">
        <f t="shared" si="5"/>
        <v>#DIV/0!</v>
      </c>
      <c r="AQ87" s="1072"/>
      <c r="AR87" s="1072"/>
      <c r="AS87" s="1072"/>
      <c r="AT87" s="1072"/>
      <c r="AU87" s="1072"/>
      <c r="AV87" s="1072"/>
      <c r="AW87" s="1072"/>
      <c r="AX87" s="1072"/>
      <c r="AY87" s="1"/>
      <c r="AZ87" s="1073"/>
      <c r="BA87" s="1073"/>
      <c r="BB87" s="1072" t="e">
        <f t="shared" si="6"/>
        <v>#DIV/0!</v>
      </c>
      <c r="BC87" s="1072"/>
      <c r="BD87" s="1072"/>
      <c r="BE87" s="1072"/>
      <c r="BF87" s="1072"/>
      <c r="BG87" s="1072"/>
      <c r="BH87" s="1072"/>
      <c r="BI87" s="1072"/>
      <c r="BJ87" s="1072"/>
      <c r="BK87" s="1"/>
    </row>
    <row r="88" spans="3:63" ht="15.75" thickBot="1">
      <c r="C88" s="371" t="s">
        <v>413</v>
      </c>
      <c r="D88" s="1074"/>
      <c r="E88" s="1074"/>
      <c r="F88" s="1075" t="e">
        <f t="shared" si="2"/>
        <v>#DIV/0!</v>
      </c>
      <c r="G88" s="1075"/>
      <c r="H88" s="1075"/>
      <c r="I88" s="1075"/>
      <c r="J88" s="1075"/>
      <c r="K88" s="1075"/>
      <c r="L88" s="1075"/>
      <c r="M88" s="1075"/>
      <c r="N88" s="1075"/>
      <c r="P88" s="1074"/>
      <c r="Q88" s="1074"/>
      <c r="R88" s="1075" t="e">
        <f t="shared" si="3"/>
        <v>#DIV/0!</v>
      </c>
      <c r="S88" s="1075"/>
      <c r="T88" s="1075"/>
      <c r="U88" s="1075"/>
      <c r="V88" s="1075"/>
      <c r="W88" s="1075"/>
      <c r="X88" s="1075"/>
      <c r="Y88" s="1075"/>
      <c r="Z88" s="1075"/>
      <c r="AB88" s="1074"/>
      <c r="AC88" s="1074"/>
      <c r="AD88" s="1075" t="e">
        <f t="shared" si="4"/>
        <v>#DIV/0!</v>
      </c>
      <c r="AE88" s="1075"/>
      <c r="AF88" s="1075"/>
      <c r="AG88" s="1075"/>
      <c r="AH88" s="1075"/>
      <c r="AI88" s="1075"/>
      <c r="AJ88" s="1075"/>
      <c r="AK88" s="1075"/>
      <c r="AL88" s="1075"/>
      <c r="AN88" s="1074"/>
      <c r="AO88" s="1074"/>
      <c r="AP88" s="1075" t="e">
        <f t="shared" si="5"/>
        <v>#DIV/0!</v>
      </c>
      <c r="AQ88" s="1075"/>
      <c r="AR88" s="1075"/>
      <c r="AS88" s="1075"/>
      <c r="AT88" s="1075"/>
      <c r="AU88" s="1075"/>
      <c r="AV88" s="1075"/>
      <c r="AW88" s="1075"/>
      <c r="AX88" s="1075"/>
      <c r="AZ88" s="1074"/>
      <c r="BA88" s="1074"/>
      <c r="BB88" s="1075" t="e">
        <f t="shared" si="6"/>
        <v>#DIV/0!</v>
      </c>
      <c r="BC88" s="1075"/>
      <c r="BD88" s="1075"/>
      <c r="BE88" s="1075"/>
      <c r="BF88" s="1075"/>
      <c r="BG88" s="1075"/>
      <c r="BH88" s="1075"/>
      <c r="BI88" s="1075"/>
      <c r="BJ88" s="1075"/>
    </row>
  </sheetData>
  <mergeCells count="26">
    <mergeCell ref="AN79:AX79"/>
    <mergeCell ref="AZ79:BJ79"/>
    <mergeCell ref="AD9:AE9"/>
    <mergeCell ref="C9:L9"/>
    <mergeCell ref="T10:V10"/>
    <mergeCell ref="Z9:AB9"/>
    <mergeCell ref="AH9:AI9"/>
    <mergeCell ref="M9:Y9"/>
    <mergeCell ref="I10:J10"/>
    <mergeCell ref="K10:L10"/>
    <mergeCell ref="X10:Y10"/>
    <mergeCell ref="M10:P10"/>
    <mergeCell ref="Q10:S10"/>
    <mergeCell ref="AA37:AC37"/>
    <mergeCell ref="AI37:AJ37"/>
    <mergeCell ref="C37:N37"/>
    <mergeCell ref="AE37:AF37"/>
    <mergeCell ref="O37:Z37"/>
    <mergeCell ref="D79:N79"/>
    <mergeCell ref="I38:J38"/>
    <mergeCell ref="K38:L38"/>
    <mergeCell ref="Y38:Z38"/>
    <mergeCell ref="S38:W38"/>
    <mergeCell ref="P79:Z79"/>
    <mergeCell ref="O38:R38"/>
    <mergeCell ref="AB79:AL79"/>
  </mergeCells>
  <dataValidations count="11">
    <dataValidation type="list" allowBlank="1" showInputMessage="1" showErrorMessage="1" sqref="S40:S59">
      <formula1>$AV$37:$AV$38</formula1>
    </dataValidation>
    <dataValidation type="list" allowBlank="1" showInputMessage="1" showErrorMessage="1" sqref="T40:T59">
      <formula1>$AU$37:$AU$42</formula1>
    </dataValidation>
    <dataValidation type="list" allowBlank="1" showInputMessage="1" showErrorMessage="1" sqref="O40:P59">
      <formula1>$AS$37:$AS$39</formula1>
    </dataValidation>
    <dataValidation type="list" allowBlank="1" showInputMessage="1" showErrorMessage="1" sqref="H40:H59">
      <formula1>$AP$37:$AP$42</formula1>
    </dataValidation>
    <dataValidation type="list" allowBlank="1" showInputMessage="1" showErrorMessage="1" sqref="G40:G59">
      <formula1>$AO$37:$AO$48</formula1>
    </dataValidation>
    <dataValidation type="list" allowBlank="1" showInputMessage="1" showErrorMessage="1" sqref="O12:O31">
      <formula1>$AQ$9:$AQ$10</formula1>
    </dataValidation>
    <dataValidation type="list" allowBlank="1" showInputMessage="1" showErrorMessage="1" sqref="Q12:Q31">
      <formula1>$AU$9:$AU$14</formula1>
    </dataValidation>
    <dataValidation type="list" allowBlank="1" showInputMessage="1" showErrorMessage="1" sqref="T12:T31">
      <formula1>$AT$9:$AT$14</formula1>
    </dataValidation>
    <dataValidation type="list" allowBlank="1" showInputMessage="1" showErrorMessage="1" sqref="F12:F31">
      <formula1>$AN$9:$AN$14</formula1>
    </dataValidation>
    <dataValidation type="list" allowBlank="1" showInputMessage="1" showErrorMessage="1" sqref="G12:G31">
      <formula1>$AO$9:$AO$14</formula1>
    </dataValidation>
    <dataValidation type="list" allowBlank="1" showInputMessage="1" showErrorMessage="1" sqref="D12:D31">
      <formula1>$AP$9:$AP$12</formula1>
    </dataValidation>
  </dataValidation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S68"/>
  <sheetViews>
    <sheetView showGridLines="0" topLeftCell="A34" zoomScale="85" zoomScaleNormal="85" workbookViewId="0">
      <selection activeCell="P17" sqref="P17"/>
    </sheetView>
  </sheetViews>
  <sheetFormatPr defaultColWidth="9.140625" defaultRowHeight="12.75"/>
  <cols>
    <col min="1" max="1" width="16.140625" style="19" customWidth="1"/>
    <col min="2" max="2" width="14.28515625" style="19" customWidth="1"/>
    <col min="3" max="3" width="38.42578125" style="19" customWidth="1"/>
    <col min="4" max="4" width="52.42578125" style="45" bestFit="1" customWidth="1"/>
    <col min="5" max="7" width="9.140625" style="45" bestFit="1" customWidth="1"/>
    <col min="8" max="8" width="9" style="45" customWidth="1"/>
    <col min="9" max="9" width="9.28515625" style="45" bestFit="1" customWidth="1"/>
    <col min="10" max="10" width="8.7109375" style="45" bestFit="1" customWidth="1"/>
    <col min="11" max="13" width="9.140625" style="45" bestFit="1" customWidth="1"/>
    <col min="14" max="14" width="9" style="45" customWidth="1"/>
    <col min="15" max="15" width="9.140625" style="45" customWidth="1"/>
    <col min="16" max="16" width="8.7109375" style="45" bestFit="1" customWidth="1"/>
    <col min="17" max="17" width="9.140625" style="45" bestFit="1" customWidth="1"/>
    <col min="18" max="18" width="12" style="45" customWidth="1"/>
    <col min="19" max="19" width="13.42578125" style="45" customWidth="1"/>
    <col min="20" max="20" width="12.140625" style="45" customWidth="1"/>
    <col min="21" max="21" width="12.85546875" style="45" customWidth="1"/>
    <col min="22" max="22" width="11.28515625" style="45" customWidth="1"/>
    <col min="23" max="23" width="11.85546875" style="45" customWidth="1"/>
    <col min="24" max="24" width="11" style="45" customWidth="1"/>
    <col min="25" max="25" width="11.5703125" style="45" customWidth="1"/>
    <col min="26" max="26" width="8.7109375" style="45" bestFit="1" customWidth="1"/>
    <col min="27" max="27" width="9.140625" style="45" bestFit="1" customWidth="1"/>
    <col min="28" max="28" width="7.28515625" style="45" bestFit="1" customWidth="1"/>
    <col min="29" max="39" width="11.7109375" style="45" customWidth="1"/>
    <col min="40" max="40" width="9.140625" style="45"/>
    <col min="41" max="51" width="12.28515625" style="45" customWidth="1"/>
    <col min="52" max="52" width="9.140625" style="45"/>
    <col min="53" max="63" width="13" style="45" customWidth="1"/>
    <col min="64" max="64" width="9.140625" style="45"/>
    <col min="65" max="75" width="13" style="45" customWidth="1"/>
    <col min="76" max="76" width="9.140625" style="45"/>
    <col min="77" max="87" width="13.85546875" style="45" customWidth="1"/>
    <col min="88" max="88" width="9.140625" style="45"/>
    <col min="89" max="99" width="13" style="45" customWidth="1"/>
    <col min="100" max="100" width="9.140625" style="45"/>
    <col min="101" max="111" width="12.85546875" style="45" customWidth="1"/>
    <col min="112" max="112" width="9.140625" style="45"/>
    <col min="113" max="123" width="12.28515625" style="45" customWidth="1"/>
    <col min="124" max="16384" width="9.140625" style="45"/>
  </cols>
  <sheetData>
    <row r="1" spans="1:51" s="16" customFormat="1" ht="23.25">
      <c r="A1" s="8"/>
      <c r="B1" s="8"/>
      <c r="C1" s="529" t="s">
        <v>24</v>
      </c>
      <c r="D1" s="33"/>
      <c r="E1" s="33"/>
      <c r="F1" s="33"/>
      <c r="G1" s="33"/>
      <c r="H1" s="33"/>
      <c r="I1" s="33"/>
      <c r="J1" s="33"/>
      <c r="K1" s="33"/>
      <c r="L1" s="34"/>
      <c r="M1" s="34"/>
      <c r="N1" s="35"/>
      <c r="O1" s="8"/>
      <c r="P1" s="8"/>
      <c r="Q1" s="8"/>
      <c r="R1" s="8"/>
      <c r="AD1" s="57"/>
      <c r="AE1" s="58"/>
      <c r="AF1" s="58"/>
    </row>
    <row r="2" spans="1:51" s="16" customFormat="1" ht="23.25">
      <c r="A2" s="8"/>
      <c r="B2" s="8"/>
      <c r="C2" s="528"/>
      <c r="D2" s="33"/>
      <c r="E2" s="33"/>
      <c r="F2" s="33"/>
      <c r="G2" s="33"/>
      <c r="H2" s="33"/>
      <c r="I2" s="33"/>
      <c r="J2" s="33"/>
      <c r="K2" s="33"/>
      <c r="L2" s="34"/>
      <c r="M2" s="34"/>
      <c r="N2" s="35"/>
      <c r="O2" s="8"/>
      <c r="P2" s="8"/>
      <c r="Q2" s="8"/>
      <c r="R2" s="8"/>
      <c r="AD2" s="57"/>
      <c r="AE2" s="58"/>
      <c r="AF2" s="58"/>
    </row>
    <row r="3" spans="1:51" s="16" customFormat="1" ht="23.25">
      <c r="A3" s="8"/>
      <c r="B3" s="8"/>
      <c r="C3" s="528"/>
      <c r="D3" s="36"/>
      <c r="E3" s="36"/>
      <c r="F3" s="36"/>
      <c r="G3" s="36"/>
      <c r="H3" s="36"/>
      <c r="I3" s="36"/>
      <c r="J3" s="36"/>
      <c r="K3" s="33"/>
      <c r="L3" s="34"/>
      <c r="M3" s="34"/>
      <c r="N3" s="35"/>
      <c r="O3" s="8"/>
      <c r="P3" s="8"/>
      <c r="Q3" s="8"/>
      <c r="R3" s="8"/>
      <c r="AD3" s="57"/>
      <c r="AE3" s="58"/>
      <c r="AF3" s="58"/>
    </row>
    <row r="4" spans="1:51" s="16" customFormat="1" ht="23.25">
      <c r="A4" s="8"/>
      <c r="B4" s="8"/>
      <c r="C4" s="7" t="s">
        <v>583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AD4" s="57"/>
      <c r="AE4" s="58"/>
      <c r="AF4" s="58"/>
    </row>
    <row r="5" spans="1:51" s="16" customFormat="1" ht="20.25">
      <c r="A5" s="8"/>
      <c r="B5" s="8"/>
      <c r="C5" s="8"/>
      <c r="D5" s="8"/>
      <c r="E5" s="8"/>
      <c r="F5" s="8"/>
      <c r="G5" s="7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AD5" s="57"/>
      <c r="AE5" s="58"/>
      <c r="AF5" s="58"/>
    </row>
    <row r="6" spans="1:51" s="16" customFormat="1" ht="15.75">
      <c r="A6" s="8"/>
      <c r="B6" s="8"/>
      <c r="C6" s="530" t="s">
        <v>557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1" s="16" customFormat="1" ht="15.75">
      <c r="A7" s="8"/>
      <c r="B7" s="8"/>
      <c r="C7" s="8"/>
      <c r="D7" s="8"/>
      <c r="E7" s="8"/>
      <c r="F7" s="2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E7" s="17"/>
      <c r="AF7" s="17"/>
      <c r="AG7" s="17"/>
    </row>
    <row r="8" spans="1:5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51" s="41" customForma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51" s="41" customForma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51" s="41" customFormat="1" ht="18.75" thickBot="1">
      <c r="A11" s="8"/>
      <c r="B11" s="8"/>
      <c r="C11" s="8"/>
      <c r="D11" s="1186" t="s">
        <v>307</v>
      </c>
      <c r="E11" s="1187"/>
      <c r="F11" s="1187"/>
      <c r="G11" s="1187"/>
      <c r="H11" s="1187"/>
      <c r="I11" s="1187"/>
      <c r="J11" s="1187"/>
      <c r="K11" s="1187"/>
      <c r="L11" s="1187"/>
      <c r="M11" s="1187"/>
      <c r="N11" s="1187"/>
      <c r="O11" s="1187"/>
      <c r="P11" s="1188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</row>
    <row r="12" spans="1:51" s="41" customFormat="1" ht="18.75" thickBot="1">
      <c r="A12" s="8"/>
      <c r="B12" s="8"/>
      <c r="C12" s="8"/>
      <c r="D12" s="94"/>
      <c r="E12" s="1190" t="s">
        <v>308</v>
      </c>
      <c r="F12" s="1191"/>
      <c r="G12" s="1191"/>
      <c r="H12" s="1191"/>
      <c r="I12" s="1192"/>
      <c r="J12" s="95"/>
      <c r="K12" s="95"/>
      <c r="L12" s="95"/>
      <c r="M12" s="93"/>
      <c r="N12" s="1167"/>
      <c r="O12" s="1167"/>
      <c r="P12" s="1167"/>
      <c r="Q12" s="1168"/>
      <c r="R12" s="1168"/>
      <c r="S12" s="1168"/>
      <c r="T12" s="1168"/>
      <c r="U12" s="1168"/>
      <c r="V12" s="1168"/>
      <c r="W12" s="1168"/>
      <c r="X12" s="1168"/>
      <c r="Y12" s="1168"/>
      <c r="Z12" s="1168"/>
      <c r="AA12" s="1168"/>
      <c r="AB12" s="1168"/>
      <c r="AC12" s="93"/>
      <c r="AD12" s="1167"/>
      <c r="AE12" s="1167"/>
      <c r="AF12" s="1167"/>
      <c r="AG12" s="1168"/>
      <c r="AH12" s="1168"/>
      <c r="AI12" s="1168"/>
      <c r="AJ12" s="1168"/>
      <c r="AK12" s="1168"/>
      <c r="AL12" s="1168"/>
      <c r="AM12" s="1168"/>
      <c r="AN12" s="1168"/>
      <c r="AO12" s="1168"/>
      <c r="AP12" s="1168"/>
      <c r="AQ12" s="1168"/>
      <c r="AR12" s="1168"/>
    </row>
    <row r="13" spans="1:51" s="41" customFormat="1" ht="18.75" thickBot="1">
      <c r="A13" s="8"/>
      <c r="B13" s="8"/>
      <c r="C13" s="8"/>
      <c r="D13" s="94"/>
      <c r="E13" s="510" t="s">
        <v>23</v>
      </c>
      <c r="F13" s="510" t="s">
        <v>23</v>
      </c>
      <c r="G13" s="510" t="s">
        <v>23</v>
      </c>
      <c r="H13" s="510" t="s">
        <v>23</v>
      </c>
      <c r="I13" s="510" t="s">
        <v>23</v>
      </c>
      <c r="J13" s="475"/>
      <c r="K13" s="475"/>
      <c r="L13" s="475"/>
      <c r="M13" s="93"/>
      <c r="N13" s="474"/>
      <c r="O13" s="474"/>
      <c r="P13" s="474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93"/>
      <c r="AD13" s="474"/>
      <c r="AE13" s="474"/>
      <c r="AF13" s="474"/>
      <c r="AG13" s="475"/>
      <c r="AH13" s="475"/>
      <c r="AI13" s="475"/>
      <c r="AJ13" s="475"/>
      <c r="AK13" s="475"/>
      <c r="AL13" s="475"/>
      <c r="AM13" s="475"/>
      <c r="AN13" s="475"/>
      <c r="AO13" s="475"/>
      <c r="AP13" s="475"/>
      <c r="AQ13" s="475"/>
      <c r="AR13" s="475"/>
    </row>
    <row r="14" spans="1:51" s="41" customFormat="1" ht="18.75" thickBot="1">
      <c r="A14" s="8"/>
      <c r="B14" s="8"/>
      <c r="C14" s="8"/>
      <c r="D14" s="94"/>
      <c r="E14" s="511" t="s">
        <v>556</v>
      </c>
      <c r="F14" s="511" t="s">
        <v>464</v>
      </c>
      <c r="G14" s="511" t="s">
        <v>463</v>
      </c>
      <c r="H14" s="511" t="s">
        <v>462</v>
      </c>
      <c r="I14" s="511" t="s">
        <v>461</v>
      </c>
      <c r="J14" s="96"/>
      <c r="K14" s="93"/>
      <c r="L14" s="1167"/>
      <c r="M14" s="1167"/>
      <c r="N14" s="1167"/>
      <c r="O14" s="1167"/>
      <c r="P14" s="1167"/>
      <c r="Q14" s="1167"/>
      <c r="R14" s="1167"/>
      <c r="S14" s="1167"/>
      <c r="T14" s="1167"/>
      <c r="U14" s="1167"/>
      <c r="V14" s="1167"/>
      <c r="W14" s="1167"/>
      <c r="X14" s="1167"/>
      <c r="Y14" s="1167"/>
      <c r="Z14" s="1167"/>
      <c r="AA14" s="93"/>
      <c r="AB14" s="1167"/>
      <c r="AC14" s="1167"/>
      <c r="AD14" s="1167"/>
      <c r="AE14" s="1167"/>
      <c r="AF14" s="1167"/>
      <c r="AG14" s="1167"/>
      <c r="AH14" s="1167"/>
      <c r="AI14" s="1167"/>
      <c r="AJ14" s="1167"/>
      <c r="AK14" s="1167"/>
      <c r="AL14" s="1167"/>
      <c r="AM14" s="1167"/>
      <c r="AN14" s="1167"/>
      <c r="AO14" s="1167"/>
      <c r="AP14" s="1167"/>
      <c r="AQ14" s="93"/>
      <c r="AR14" s="93"/>
    </row>
    <row r="15" spans="1:51" s="41" customFormat="1" ht="26.25">
      <c r="A15" s="8"/>
      <c r="B15" s="8"/>
      <c r="C15" s="8"/>
      <c r="D15" s="97"/>
      <c r="E15" s="512" t="s">
        <v>19</v>
      </c>
      <c r="F15" s="512" t="s">
        <v>19</v>
      </c>
      <c r="G15" s="512" t="s">
        <v>19</v>
      </c>
      <c r="H15" s="512" t="s">
        <v>19</v>
      </c>
      <c r="I15" s="513" t="s">
        <v>19</v>
      </c>
      <c r="J15" s="98"/>
      <c r="K15" s="98"/>
      <c r="L15" s="98"/>
      <c r="M15" s="98"/>
      <c r="N15" s="98"/>
      <c r="O15" s="98"/>
      <c r="P15" s="98"/>
      <c r="Q15" s="98"/>
      <c r="R15" s="98"/>
      <c r="S15" s="93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3"/>
      <c r="AJ15" s="93"/>
      <c r="AK15" s="93"/>
      <c r="AL15" s="93"/>
      <c r="AM15" s="93"/>
      <c r="AN15" s="93"/>
      <c r="AO15" s="93"/>
      <c r="AP15" s="93"/>
      <c r="AQ15" s="93"/>
      <c r="AR15" s="93"/>
    </row>
    <row r="16" spans="1:51" s="41" customFormat="1" ht="13.5" thickBot="1">
      <c r="A16" s="8"/>
      <c r="B16" s="8"/>
      <c r="C16" s="8"/>
      <c r="D16" s="99" t="s">
        <v>309</v>
      </c>
      <c r="E16" s="514" t="s">
        <v>20</v>
      </c>
      <c r="F16" s="514" t="s">
        <v>20</v>
      </c>
      <c r="G16" s="514" t="s">
        <v>20</v>
      </c>
      <c r="H16" s="514" t="s">
        <v>20</v>
      </c>
      <c r="I16" s="515" t="s">
        <v>20</v>
      </c>
      <c r="J16" s="98"/>
      <c r="K16" s="98"/>
      <c r="L16" s="98"/>
      <c r="M16" s="98"/>
      <c r="N16" s="98"/>
      <c r="O16" s="98"/>
      <c r="P16" s="98"/>
      <c r="Q16" s="98"/>
      <c r="R16" s="98"/>
      <c r="S16" s="93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3"/>
      <c r="AJ16" s="93"/>
      <c r="AK16" s="93"/>
      <c r="AL16" s="93"/>
      <c r="AM16" s="93"/>
      <c r="AN16" s="93"/>
      <c r="AO16" s="93"/>
      <c r="AP16" s="93"/>
      <c r="AQ16" s="93"/>
      <c r="AR16" s="93"/>
    </row>
    <row r="17" spans="1:50" s="41" customFormat="1">
      <c r="A17" s="8"/>
      <c r="B17" s="8"/>
      <c r="C17" s="8"/>
      <c r="D17" s="100" t="s">
        <v>22</v>
      </c>
      <c r="E17" s="742"/>
      <c r="F17" s="742"/>
      <c r="G17" s="742"/>
      <c r="H17" s="742"/>
      <c r="I17" s="743"/>
      <c r="J17" s="101"/>
      <c r="K17" s="101"/>
      <c r="L17" s="101"/>
      <c r="M17" s="101"/>
      <c r="N17" s="101"/>
      <c r="O17" s="101"/>
      <c r="P17" s="101"/>
      <c r="Q17" s="101"/>
      <c r="R17" s="101"/>
      <c r="S17" s="93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93"/>
      <c r="AJ17" s="93"/>
      <c r="AK17" s="93"/>
      <c r="AL17" s="93"/>
      <c r="AM17" s="93"/>
      <c r="AN17" s="93"/>
      <c r="AO17" s="93"/>
      <c r="AP17" s="93"/>
      <c r="AQ17" s="93"/>
      <c r="AR17" s="93"/>
    </row>
    <row r="18" spans="1:50" s="41" customFormat="1" ht="13.5" thickBot="1">
      <c r="A18" s="8"/>
      <c r="B18" s="8"/>
      <c r="C18" s="8"/>
      <c r="D18" s="102" t="s">
        <v>21</v>
      </c>
      <c r="E18" s="744"/>
      <c r="F18" s="744"/>
      <c r="G18" s="744"/>
      <c r="H18" s="744"/>
      <c r="I18" s="745"/>
      <c r="J18" s="101"/>
      <c r="K18" s="101"/>
      <c r="L18" s="101"/>
      <c r="M18" s="101"/>
      <c r="N18" s="101"/>
      <c r="O18" s="101"/>
      <c r="P18" s="101"/>
      <c r="Q18" s="101"/>
      <c r="R18" s="101"/>
      <c r="S18" s="93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93"/>
      <c r="AJ18" s="93"/>
      <c r="AK18" s="93"/>
      <c r="AL18" s="93"/>
      <c r="AM18" s="93"/>
      <c r="AN18" s="93"/>
      <c r="AO18" s="93"/>
      <c r="AP18" s="93"/>
      <c r="AQ18" s="93"/>
      <c r="AR18" s="93"/>
    </row>
    <row r="19" spans="1:50" s="41" customFormat="1" ht="13.5" thickBot="1">
      <c r="A19" s="8"/>
      <c r="B19" s="8"/>
      <c r="C19" s="8"/>
      <c r="D19" s="103" t="s">
        <v>310</v>
      </c>
      <c r="E19" s="104"/>
      <c r="F19" s="105"/>
      <c r="G19" s="105"/>
      <c r="H19" s="106"/>
      <c r="I19" s="106"/>
      <c r="J19" s="106"/>
      <c r="K19" s="106"/>
      <c r="L19" s="106"/>
      <c r="M19" s="93"/>
      <c r="N19" s="101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93"/>
      <c r="AD19" s="101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50" s="41" customFormat="1">
      <c r="A20" s="8"/>
      <c r="B20" s="8"/>
      <c r="C20" s="8"/>
      <c r="D20" s="107" t="s">
        <v>311</v>
      </c>
      <c r="E20" s="1162"/>
      <c r="F20" s="1163"/>
      <c r="G20" s="1164"/>
      <c r="H20" s="108"/>
      <c r="I20" s="108"/>
      <c r="J20" s="93"/>
      <c r="K20" s="93"/>
      <c r="L20" s="93"/>
      <c r="M20" s="93"/>
      <c r="N20" s="1165"/>
      <c r="O20" s="1166"/>
      <c r="P20" s="1166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1165"/>
      <c r="AE20" s="1166"/>
      <c r="AF20" s="1166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</row>
    <row r="21" spans="1:50" s="41" customFormat="1" ht="13.5" thickBot="1">
      <c r="A21" s="8"/>
      <c r="B21" s="8"/>
      <c r="C21" s="8"/>
      <c r="D21" s="109" t="s">
        <v>312</v>
      </c>
      <c r="E21" s="1173"/>
      <c r="F21" s="1174"/>
      <c r="G21" s="1175"/>
      <c r="H21" s="108"/>
      <c r="I21" s="108"/>
      <c r="J21" s="93"/>
      <c r="K21" s="93"/>
      <c r="L21" s="93"/>
      <c r="M21" s="93"/>
      <c r="N21" s="1165"/>
      <c r="O21" s="1166"/>
      <c r="P21" s="116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1165"/>
      <c r="AE21" s="1166"/>
      <c r="AF21" s="1166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</row>
    <row r="22" spans="1:50" s="41" customFormat="1" ht="13.5" thickBot="1">
      <c r="A22" s="8"/>
      <c r="B22" s="8"/>
      <c r="C22" s="8"/>
      <c r="D22" s="110" t="s">
        <v>313</v>
      </c>
      <c r="E22" s="1170"/>
      <c r="F22" s="1171"/>
      <c r="G22" s="1172"/>
      <c r="H22" s="111" t="s">
        <v>314</v>
      </c>
      <c r="I22" s="111" t="s">
        <v>315</v>
      </c>
      <c r="J22" s="93"/>
      <c r="K22" s="93"/>
      <c r="L22" s="93"/>
      <c r="M22" s="93"/>
      <c r="N22" s="1165"/>
      <c r="O22" s="1166"/>
      <c r="P22" s="1166"/>
      <c r="Q22" s="112"/>
      <c r="R22" s="112"/>
      <c r="S22" s="112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1165"/>
      <c r="AE22" s="1166"/>
      <c r="AF22" s="1166"/>
      <c r="AG22" s="112"/>
      <c r="AH22" s="112"/>
      <c r="AI22" s="112"/>
      <c r="AJ22" s="93"/>
      <c r="AK22" s="93"/>
      <c r="AL22" s="93"/>
      <c r="AM22" s="93"/>
      <c r="AN22" s="93"/>
      <c r="AO22" s="93"/>
      <c r="AP22" s="93"/>
      <c r="AQ22" s="93"/>
      <c r="AR22" s="93"/>
    </row>
    <row r="23" spans="1:50" s="41" customFormat="1" ht="14.25" customHeight="1">
      <c r="A23" s="8"/>
      <c r="B23" s="8"/>
      <c r="C23" s="8"/>
      <c r="D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T23" s="93"/>
      <c r="U23" s="93"/>
      <c r="V23" s="93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93"/>
      <c r="AJ23" s="93"/>
      <c r="AK23" s="93"/>
      <c r="AL23" s="93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s="41" customFormat="1" ht="18.75" thickBot="1">
      <c r="A24" s="8"/>
      <c r="B24" s="8"/>
      <c r="C24" s="8"/>
      <c r="D24" s="94"/>
      <c r="E24" s="508"/>
      <c r="F24" s="508"/>
      <c r="G24" s="508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93"/>
      <c r="T24" s="1167"/>
      <c r="U24" s="1167"/>
      <c r="V24" s="1167"/>
      <c r="W24" s="1168"/>
      <c r="X24" s="1168"/>
      <c r="Y24" s="1168"/>
      <c r="Z24" s="1168"/>
      <c r="AA24" s="1168"/>
      <c r="AB24" s="1168"/>
      <c r="AC24" s="1168"/>
      <c r="AD24" s="1168"/>
      <c r="AE24" s="1168"/>
      <c r="AF24" s="1168"/>
      <c r="AG24" s="1168"/>
      <c r="AH24" s="1168"/>
      <c r="AI24" s="93"/>
      <c r="AJ24" s="1167"/>
      <c r="AK24" s="1167"/>
      <c r="AL24" s="1167"/>
      <c r="AM24" s="1168"/>
      <c r="AN24" s="1168"/>
      <c r="AO24" s="1168"/>
      <c r="AP24" s="1168"/>
      <c r="AQ24" s="1168"/>
      <c r="AR24" s="1168"/>
      <c r="AS24" s="1168"/>
      <c r="AT24" s="1168"/>
      <c r="AU24" s="1168"/>
      <c r="AV24" s="1168"/>
      <c r="AW24" s="1168"/>
      <c r="AX24" s="1168"/>
    </row>
    <row r="25" spans="1:50" s="41" customFormat="1" ht="18.75" thickBot="1">
      <c r="A25" s="8"/>
      <c r="B25" s="8"/>
      <c r="C25" s="8"/>
      <c r="D25" s="94"/>
      <c r="E25" s="1189" t="s">
        <v>308</v>
      </c>
      <c r="F25" s="1181"/>
      <c r="G25" s="1181"/>
      <c r="H25" s="1181"/>
      <c r="I25" s="1182"/>
      <c r="J25" s="1167"/>
      <c r="K25" s="1167"/>
      <c r="L25" s="1167"/>
      <c r="M25" s="93"/>
      <c r="N25" s="1167"/>
      <c r="O25" s="1167"/>
      <c r="P25" s="1167"/>
      <c r="Q25" s="1167"/>
      <c r="R25" s="1167"/>
      <c r="S25" s="1167"/>
      <c r="T25" s="1167"/>
      <c r="U25" s="1167"/>
      <c r="V25" s="1167"/>
      <c r="W25" s="1167"/>
      <c r="X25" s="1167"/>
      <c r="Y25" s="1167"/>
      <c r="Z25" s="1167"/>
      <c r="AA25" s="1167"/>
      <c r="AB25" s="1167"/>
      <c r="AC25" s="93"/>
      <c r="AD25" s="1167"/>
      <c r="AE25" s="1167"/>
      <c r="AF25" s="1167"/>
      <c r="AG25" s="1167"/>
      <c r="AH25" s="1167"/>
      <c r="AI25" s="1167"/>
      <c r="AJ25" s="1167"/>
      <c r="AK25" s="1167"/>
      <c r="AL25" s="1167"/>
      <c r="AM25" s="1167"/>
      <c r="AN25" s="1167"/>
      <c r="AO25" s="1167"/>
      <c r="AP25" s="1167"/>
      <c r="AQ25" s="1167"/>
      <c r="AR25" s="1167"/>
    </row>
    <row r="26" spans="1:50" s="41" customFormat="1" ht="18.75" thickBot="1">
      <c r="A26" s="8"/>
      <c r="B26" s="8"/>
      <c r="C26" s="8"/>
      <c r="D26" s="94"/>
      <c r="E26" s="510" t="s">
        <v>23</v>
      </c>
      <c r="F26" s="510" t="s">
        <v>23</v>
      </c>
      <c r="G26" s="510" t="s">
        <v>23</v>
      </c>
      <c r="H26" s="510" t="s">
        <v>23</v>
      </c>
      <c r="I26" s="510" t="s">
        <v>23</v>
      </c>
      <c r="J26" s="474"/>
      <c r="K26" s="474"/>
      <c r="L26" s="474"/>
      <c r="M26" s="93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93"/>
      <c r="AD26" s="474"/>
      <c r="AE26" s="474"/>
      <c r="AF26" s="474"/>
      <c r="AG26" s="474"/>
      <c r="AH26" s="474"/>
      <c r="AI26" s="474"/>
      <c r="AJ26" s="474"/>
      <c r="AK26" s="474"/>
      <c r="AL26" s="474"/>
      <c r="AM26" s="474"/>
      <c r="AN26" s="474"/>
      <c r="AO26" s="474"/>
      <c r="AP26" s="474"/>
      <c r="AQ26" s="474"/>
      <c r="AR26" s="474"/>
    </row>
    <row r="27" spans="1:50" s="41" customFormat="1" ht="18.75" thickBot="1">
      <c r="A27" s="8"/>
      <c r="B27" s="8"/>
      <c r="C27" s="8"/>
      <c r="D27" s="94"/>
      <c r="E27" s="511" t="s">
        <v>556</v>
      </c>
      <c r="F27" s="511" t="s">
        <v>464</v>
      </c>
      <c r="G27" s="511" t="s">
        <v>463</v>
      </c>
      <c r="H27" s="511" t="s">
        <v>462</v>
      </c>
      <c r="I27" s="511" t="s">
        <v>461</v>
      </c>
      <c r="J27" s="98"/>
      <c r="K27" s="98"/>
      <c r="L27" s="98"/>
      <c r="M27" s="93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3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</row>
    <row r="28" spans="1:50" s="41" customFormat="1" ht="13.5" customHeight="1">
      <c r="A28" s="8"/>
      <c r="B28" s="8"/>
      <c r="C28" s="8"/>
      <c r="D28" s="97"/>
      <c r="E28" s="512" t="s">
        <v>19</v>
      </c>
      <c r="F28" s="512" t="s">
        <v>19</v>
      </c>
      <c r="G28" s="512" t="s">
        <v>19</v>
      </c>
      <c r="H28" s="512" t="s">
        <v>19</v>
      </c>
      <c r="I28" s="513" t="s">
        <v>19</v>
      </c>
      <c r="J28" s="98"/>
      <c r="K28" s="98"/>
      <c r="L28" s="98"/>
      <c r="M28" s="93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3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</row>
    <row r="29" spans="1:50" s="41" customFormat="1" ht="13.5" customHeight="1" thickBot="1">
      <c r="A29" s="8"/>
      <c r="B29" s="8"/>
      <c r="C29" s="8"/>
      <c r="D29" s="99" t="s">
        <v>309</v>
      </c>
      <c r="E29" s="514" t="s">
        <v>20</v>
      </c>
      <c r="F29" s="514" t="s">
        <v>20</v>
      </c>
      <c r="G29" s="514" t="s">
        <v>20</v>
      </c>
      <c r="H29" s="514" t="s">
        <v>20</v>
      </c>
      <c r="I29" s="515" t="s">
        <v>20</v>
      </c>
      <c r="J29" s="101"/>
      <c r="K29" s="101"/>
      <c r="L29" s="101"/>
      <c r="M29" s="93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93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</row>
    <row r="30" spans="1:50" s="41" customFormat="1" ht="13.5" customHeight="1">
      <c r="A30" s="8"/>
      <c r="B30" s="8"/>
      <c r="C30" s="8"/>
      <c r="D30" s="100" t="s">
        <v>22</v>
      </c>
      <c r="E30" s="742"/>
      <c r="F30" s="742"/>
      <c r="G30" s="742"/>
      <c r="H30" s="742"/>
      <c r="I30" s="743"/>
      <c r="J30" s="101"/>
      <c r="K30" s="101"/>
      <c r="L30" s="101"/>
      <c r="M30" s="93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93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</row>
    <row r="31" spans="1:50" s="41" customFormat="1" ht="13.5" customHeight="1" thickBot="1">
      <c r="A31" s="8"/>
      <c r="B31" s="8"/>
      <c r="C31" s="8"/>
      <c r="D31" s="102" t="s">
        <v>21</v>
      </c>
      <c r="E31" s="744"/>
      <c r="F31" s="744"/>
      <c r="G31" s="744"/>
      <c r="H31" s="744"/>
      <c r="I31" s="745"/>
      <c r="J31" s="101"/>
      <c r="K31" s="101"/>
      <c r="L31" s="101"/>
      <c r="M31" s="93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93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</row>
    <row r="32" spans="1:50" s="41" customFormat="1" ht="13.5" thickBot="1">
      <c r="A32" s="8"/>
      <c r="B32" s="8"/>
      <c r="C32" s="8"/>
      <c r="D32" s="103" t="s">
        <v>310</v>
      </c>
      <c r="E32" s="104"/>
      <c r="F32" s="105"/>
      <c r="G32" s="105"/>
      <c r="H32" s="106"/>
      <c r="I32" s="106"/>
      <c r="J32" s="93"/>
      <c r="K32" s="93"/>
      <c r="L32" s="93"/>
      <c r="M32" s="93"/>
      <c r="N32" s="1165"/>
      <c r="O32" s="1166"/>
      <c r="P32" s="1166"/>
      <c r="Q32" s="112"/>
      <c r="R32" s="112"/>
      <c r="S32" s="11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1165"/>
      <c r="AE32" s="1166"/>
      <c r="AF32" s="1166"/>
      <c r="AG32" s="112"/>
      <c r="AH32" s="112"/>
      <c r="AI32" s="112"/>
      <c r="AJ32" s="93"/>
      <c r="AK32" s="93"/>
      <c r="AL32" s="93"/>
      <c r="AM32" s="93"/>
      <c r="AN32" s="93"/>
      <c r="AO32" s="93"/>
      <c r="AP32" s="93"/>
      <c r="AQ32" s="93"/>
      <c r="AR32" s="93"/>
    </row>
    <row r="33" spans="1:51" s="41" customFormat="1">
      <c r="A33" s="8"/>
      <c r="B33" s="8"/>
      <c r="C33" s="8"/>
      <c r="D33" s="107" t="s">
        <v>311</v>
      </c>
      <c r="E33" s="1162"/>
      <c r="F33" s="1163"/>
      <c r="G33" s="1164"/>
      <c r="H33" s="108"/>
      <c r="I33" s="108"/>
      <c r="J33" s="93"/>
      <c r="K33" s="93"/>
      <c r="L33" s="93"/>
      <c r="M33" s="93"/>
      <c r="N33" s="1165"/>
      <c r="O33" s="1166"/>
      <c r="P33" s="1166"/>
      <c r="Q33" s="112"/>
      <c r="R33" s="112"/>
      <c r="S33" s="112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1165"/>
      <c r="AE33" s="1166"/>
      <c r="AF33" s="1166"/>
      <c r="AG33" s="112"/>
      <c r="AH33" s="112"/>
      <c r="AI33" s="112"/>
      <c r="AJ33" s="93"/>
      <c r="AK33" s="93"/>
      <c r="AL33" s="93"/>
      <c r="AM33" s="93"/>
      <c r="AN33" s="93"/>
      <c r="AO33" s="93"/>
      <c r="AP33" s="93"/>
      <c r="AQ33" s="93"/>
      <c r="AR33" s="93"/>
    </row>
    <row r="34" spans="1:51" s="41" customFormat="1" ht="13.5" thickBot="1">
      <c r="A34" s="8"/>
      <c r="B34" s="8"/>
      <c r="C34" s="8"/>
      <c r="D34" s="109" t="s">
        <v>312</v>
      </c>
      <c r="E34" s="1173"/>
      <c r="F34" s="1174"/>
      <c r="G34" s="1175"/>
      <c r="H34" s="108"/>
      <c r="I34" s="108"/>
      <c r="J34" s="1169"/>
      <c r="K34" s="1169"/>
      <c r="L34" s="1169"/>
      <c r="M34" s="93"/>
      <c r="N34" s="1169"/>
      <c r="O34" s="1169"/>
      <c r="P34" s="1169"/>
      <c r="Q34" s="1169"/>
      <c r="R34" s="1169"/>
      <c r="S34" s="1169"/>
      <c r="T34" s="1169"/>
      <c r="U34" s="1169"/>
      <c r="V34" s="1169"/>
      <c r="W34" s="1169"/>
      <c r="X34" s="1169"/>
      <c r="Y34" s="1169"/>
      <c r="Z34" s="1169"/>
      <c r="AA34" s="1169"/>
      <c r="AB34" s="1169"/>
      <c r="AC34" s="93"/>
      <c r="AD34" s="1169"/>
      <c r="AE34" s="1169"/>
      <c r="AF34" s="1169"/>
      <c r="AG34" s="1169"/>
      <c r="AH34" s="1169"/>
      <c r="AI34" s="1169"/>
      <c r="AJ34" s="1169"/>
      <c r="AK34" s="1169"/>
      <c r="AL34" s="1169"/>
      <c r="AM34" s="1169"/>
      <c r="AN34" s="1169"/>
      <c r="AO34" s="1169"/>
      <c r="AP34" s="1169"/>
      <c r="AQ34" s="1169"/>
      <c r="AR34" s="1169"/>
    </row>
    <row r="35" spans="1:51" s="41" customFormat="1" ht="13.5" thickBot="1">
      <c r="A35" s="8"/>
      <c r="B35" s="8"/>
      <c r="C35" s="8"/>
      <c r="D35" s="110" t="s">
        <v>313</v>
      </c>
      <c r="E35" s="1170"/>
      <c r="F35" s="1171"/>
      <c r="G35" s="1172"/>
      <c r="H35" s="111" t="s">
        <v>314</v>
      </c>
      <c r="I35" s="111" t="s">
        <v>315</v>
      </c>
      <c r="J35" s="101"/>
      <c r="K35" s="101"/>
      <c r="L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93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</row>
    <row r="36" spans="1:51" s="41" customFormat="1">
      <c r="A36" s="8"/>
      <c r="B36" s="8"/>
      <c r="C36" s="8"/>
      <c r="E36" s="101"/>
      <c r="F36" s="101"/>
      <c r="G36" s="101"/>
      <c r="H36" s="101"/>
      <c r="I36" s="101"/>
      <c r="J36" s="101"/>
      <c r="K36" s="68"/>
      <c r="L36" s="68"/>
      <c r="M36" s="68"/>
      <c r="N36" s="68"/>
      <c r="O36" s="68"/>
      <c r="P36" s="68"/>
      <c r="Q36" s="101"/>
      <c r="R36" s="101"/>
      <c r="S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93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</row>
    <row r="37" spans="1:51" s="41" customFormat="1" ht="18">
      <c r="A37" s="8"/>
      <c r="B37" s="8"/>
      <c r="C37" s="8"/>
      <c r="D37" s="1178" t="s">
        <v>581</v>
      </c>
      <c r="E37" s="1178"/>
      <c r="F37" s="1179"/>
      <c r="G37" s="1179"/>
      <c r="H37" s="1179"/>
      <c r="I37" s="1179"/>
      <c r="J37" s="1179"/>
      <c r="K37" s="1179"/>
      <c r="L37" s="1179"/>
      <c r="M37" s="1179"/>
      <c r="N37" s="1179"/>
      <c r="O37" s="1179"/>
      <c r="P37" s="1179"/>
      <c r="Q37" s="1179"/>
      <c r="R37" s="1179"/>
      <c r="S37" s="1179"/>
      <c r="T37" s="1179"/>
      <c r="U37" s="1179"/>
      <c r="V37" s="1179"/>
      <c r="W37" s="1179"/>
      <c r="X37" s="1179"/>
      <c r="Y37" s="1179"/>
      <c r="Z37" s="1179"/>
      <c r="AA37" s="1179"/>
      <c r="AB37" s="1179"/>
      <c r="AC37" s="1179"/>
      <c r="AD37" s="1179"/>
      <c r="AE37" s="1179"/>
      <c r="AF37" s="1179"/>
      <c r="AG37" s="1179"/>
      <c r="AH37" s="1179"/>
      <c r="AI37" s="1179"/>
      <c r="AJ37" s="1179"/>
      <c r="AK37" s="1179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</row>
    <row r="38" spans="1:51" s="41" customFormat="1">
      <c r="A38" s="8"/>
      <c r="B38" s="8"/>
      <c r="C38" s="8"/>
      <c r="D38" s="8"/>
      <c r="E38" s="8"/>
      <c r="F38" s="8"/>
      <c r="G38" s="8"/>
      <c r="H38" s="8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</row>
    <row r="39" spans="1:51" s="41" customFormat="1" ht="13.5" thickBot="1">
      <c r="A39" s="8"/>
      <c r="B39" s="8"/>
      <c r="C39" s="8"/>
      <c r="D39" s="8"/>
      <c r="E39" s="8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</row>
    <row r="40" spans="1:51" s="41" customFormat="1" ht="18.75" thickBot="1">
      <c r="A40" s="8"/>
      <c r="B40" s="8"/>
      <c r="C40" s="8"/>
      <c r="D40" s="108"/>
      <c r="E40" s="1180"/>
      <c r="F40" s="1181"/>
      <c r="G40" s="1181"/>
      <c r="H40" s="1181"/>
      <c r="I40" s="1181"/>
      <c r="J40" s="1181"/>
      <c r="K40" s="1181"/>
      <c r="L40" s="1181"/>
      <c r="M40" s="1182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</row>
    <row r="41" spans="1:51" s="41" customFormat="1" ht="13.5" thickBot="1">
      <c r="A41" s="8"/>
      <c r="B41" s="8"/>
      <c r="C41" s="8"/>
      <c r="E41" s="339"/>
      <c r="F41" s="1183" t="s">
        <v>546</v>
      </c>
      <c r="G41" s="1184"/>
      <c r="H41" s="1184"/>
      <c r="I41" s="1184"/>
      <c r="J41" s="1184"/>
      <c r="K41" s="1184"/>
      <c r="L41" s="1184"/>
      <c r="M41" s="1185"/>
      <c r="N41" s="340"/>
      <c r="O41" s="341"/>
      <c r="P41" s="341"/>
      <c r="Q41" s="341"/>
      <c r="R41" s="341"/>
      <c r="S41" s="341"/>
      <c r="T41" s="341"/>
      <c r="U41" s="341"/>
      <c r="V41" s="341"/>
      <c r="W41" s="340"/>
      <c r="X41" s="341"/>
      <c r="Y41" s="341"/>
      <c r="Z41" s="341"/>
      <c r="AA41" s="341"/>
      <c r="AB41" s="341"/>
      <c r="AC41" s="341"/>
      <c r="AD41" s="341"/>
      <c r="AE41" s="340"/>
      <c r="AF41" s="341"/>
      <c r="AG41" s="341"/>
      <c r="AH41" s="341"/>
      <c r="AI41" s="341"/>
      <c r="AJ41" s="341"/>
      <c r="AK41" s="34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</row>
    <row r="42" spans="1:51" s="41" customFormat="1" ht="77.25" thickBot="1">
      <c r="A42" s="8"/>
      <c r="B42" s="8"/>
      <c r="C42" s="8"/>
      <c r="D42" s="342"/>
      <c r="E42" s="516"/>
      <c r="F42" s="1176" t="s">
        <v>113</v>
      </c>
      <c r="G42" s="1177"/>
      <c r="H42" s="1177"/>
      <c r="I42" s="1177"/>
      <c r="J42" s="1177"/>
      <c r="K42" s="1176" t="s">
        <v>547</v>
      </c>
      <c r="L42" s="1177"/>
      <c r="M42" s="517" t="s">
        <v>548</v>
      </c>
      <c r="N42" s="343"/>
      <c r="O42" s="344"/>
      <c r="P42" s="344"/>
      <c r="Q42" s="344"/>
      <c r="R42" s="344"/>
      <c r="S42" s="344"/>
      <c r="T42" s="343"/>
      <c r="U42" s="344"/>
      <c r="V42" s="98"/>
      <c r="W42" s="343"/>
      <c r="X42" s="344"/>
      <c r="Y42" s="344"/>
      <c r="Z42" s="344"/>
      <c r="AA42" s="344"/>
      <c r="AB42" s="343"/>
      <c r="AC42" s="344"/>
      <c r="AD42" s="98"/>
      <c r="AE42" s="343"/>
      <c r="AF42" s="344"/>
      <c r="AG42" s="344"/>
      <c r="AH42" s="344"/>
      <c r="AI42" s="344"/>
      <c r="AJ42" s="343"/>
      <c r="AK42" s="344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</row>
    <row r="43" spans="1:51" s="41" customFormat="1" ht="39" thickBot="1">
      <c r="A43" s="8"/>
      <c r="B43" s="8"/>
      <c r="C43" s="8"/>
      <c r="D43" s="8"/>
      <c r="E43" s="697" t="s">
        <v>549</v>
      </c>
      <c r="F43" s="698" t="s">
        <v>59</v>
      </c>
      <c r="G43" s="698" t="s">
        <v>60</v>
      </c>
      <c r="H43" s="698" t="s">
        <v>114</v>
      </c>
      <c r="I43" s="698" t="s">
        <v>61</v>
      </c>
      <c r="J43" s="698" t="s">
        <v>62</v>
      </c>
      <c r="K43" s="698" t="s">
        <v>117</v>
      </c>
      <c r="L43" s="698" t="s">
        <v>52</v>
      </c>
      <c r="M43" s="698" t="s">
        <v>52</v>
      </c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</row>
    <row r="44" spans="1:51" s="41" customFormat="1" ht="15">
      <c r="A44" s="8"/>
      <c r="B44" s="8"/>
      <c r="C44" s="8"/>
      <c r="D44" s="699" t="s">
        <v>23</v>
      </c>
      <c r="E44" s="700" t="s">
        <v>556</v>
      </c>
      <c r="F44" s="746"/>
      <c r="G44" s="747"/>
      <c r="H44" s="747"/>
      <c r="I44" s="747"/>
      <c r="J44" s="747"/>
      <c r="K44" s="747"/>
      <c r="L44" s="747"/>
      <c r="M44" s="747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</row>
    <row r="45" spans="1:51" s="41" customFormat="1" ht="15">
      <c r="A45" s="8"/>
      <c r="B45" s="8"/>
      <c r="C45" s="8"/>
      <c r="D45" s="703" t="s">
        <v>23</v>
      </c>
      <c r="E45" s="704" t="s">
        <v>464</v>
      </c>
      <c r="F45" s="748"/>
      <c r="G45" s="749"/>
      <c r="H45" s="749"/>
      <c r="I45" s="749"/>
      <c r="J45" s="749"/>
      <c r="K45" s="749"/>
      <c r="L45" s="749"/>
      <c r="M45" s="749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</row>
    <row r="46" spans="1:51" s="41" customFormat="1" ht="15">
      <c r="A46" s="8"/>
      <c r="B46" s="8"/>
      <c r="C46" s="8"/>
      <c r="D46" s="703" t="s">
        <v>23</v>
      </c>
      <c r="E46" s="704" t="s">
        <v>463</v>
      </c>
      <c r="F46" s="748"/>
      <c r="G46" s="749"/>
      <c r="H46" s="749"/>
      <c r="I46" s="749"/>
      <c r="J46" s="749"/>
      <c r="K46" s="749"/>
      <c r="L46" s="749"/>
      <c r="M46" s="749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</row>
    <row r="47" spans="1:51" s="41" customFormat="1" ht="15">
      <c r="A47" s="8"/>
      <c r="B47" s="8"/>
      <c r="C47" s="8"/>
      <c r="D47" s="703" t="s">
        <v>23</v>
      </c>
      <c r="E47" s="704" t="s">
        <v>462</v>
      </c>
      <c r="F47" s="748"/>
      <c r="G47" s="749"/>
      <c r="H47" s="749"/>
      <c r="I47" s="749"/>
      <c r="J47" s="749"/>
      <c r="K47" s="749"/>
      <c r="L47" s="749"/>
      <c r="M47" s="749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1:51" s="41" customFormat="1" ht="15.75" thickBot="1">
      <c r="A48" s="8"/>
      <c r="B48" s="8"/>
      <c r="C48" s="8"/>
      <c r="D48" s="701" t="s">
        <v>23</v>
      </c>
      <c r="E48" s="702" t="s">
        <v>461</v>
      </c>
      <c r="F48" s="750"/>
      <c r="G48" s="751"/>
      <c r="H48" s="751"/>
      <c r="I48" s="751"/>
      <c r="J48" s="751"/>
      <c r="K48" s="751"/>
      <c r="L48" s="751"/>
      <c r="M48" s="751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1:123" s="41" customFormat="1" ht="15">
      <c r="A49" s="8"/>
      <c r="B49" s="8"/>
      <c r="C49" s="8"/>
      <c r="D49" s="518"/>
      <c r="E49" s="474"/>
      <c r="F49" s="93"/>
      <c r="G49" s="93"/>
      <c r="H49" s="93"/>
      <c r="I49" s="93"/>
      <c r="J49" s="93"/>
      <c r="K49" s="93"/>
      <c r="L49" s="93"/>
      <c r="M49" s="93"/>
      <c r="N49" s="68"/>
      <c r="O49" s="68"/>
      <c r="P49" s="68"/>
      <c r="Q49" s="101"/>
      <c r="R49" s="101"/>
      <c r="S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93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1:123" s="41" customFormat="1" ht="18">
      <c r="A50" s="8"/>
      <c r="B50" s="8"/>
      <c r="C50" s="8"/>
      <c r="D50" s="37" t="s">
        <v>582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</row>
    <row r="51" spans="1:123" s="41" customFormat="1" ht="13.5" thickBot="1">
      <c r="A51" s="8"/>
      <c r="B51" s="8"/>
      <c r="C51" s="8"/>
      <c r="D51" s="45"/>
      <c r="E51" s="45"/>
      <c r="F51" s="45"/>
      <c r="G51" s="45"/>
      <c r="H51" s="45"/>
      <c r="I51" s="45"/>
      <c r="J51" s="45"/>
      <c r="K51" s="4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45"/>
      <c r="W51" s="45"/>
      <c r="X51" s="45"/>
      <c r="Y51" s="45"/>
      <c r="Z51" s="45"/>
      <c r="AA51" s="45"/>
      <c r="AB51" s="45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45"/>
      <c r="AN51" s="45"/>
      <c r="AO51" s="16"/>
      <c r="AP51" s="45"/>
      <c r="AQ51" s="45"/>
      <c r="AR51" s="45"/>
      <c r="AS51" s="45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45"/>
      <c r="BE51" s="45"/>
      <c r="BF51" s="45"/>
      <c r="BG51" s="45"/>
      <c r="BH51" s="45"/>
      <c r="BI51" s="45"/>
      <c r="BJ51" s="45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45"/>
      <c r="BV51" s="45"/>
      <c r="BW51" s="45"/>
      <c r="BX51" s="45"/>
      <c r="BY51" s="45"/>
      <c r="BZ51" s="45"/>
      <c r="CA51" s="45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45"/>
      <c r="CM51" s="45"/>
      <c r="CN51" s="45"/>
      <c r="CO51" s="45"/>
      <c r="CP51" s="45"/>
      <c r="CQ51" s="45"/>
      <c r="CR51" s="45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45"/>
      <c r="DD51" s="45"/>
      <c r="DE51" s="45"/>
      <c r="DF51" s="45"/>
      <c r="DG51" s="45"/>
      <c r="DH51" s="45"/>
      <c r="DI51" s="45"/>
      <c r="DJ51" s="16"/>
      <c r="DK51" s="16"/>
      <c r="DL51" s="16"/>
      <c r="DM51" s="16"/>
      <c r="DN51" s="16"/>
      <c r="DO51" s="16"/>
      <c r="DP51" s="16"/>
      <c r="DQ51" s="16"/>
      <c r="DR51" s="16"/>
      <c r="DS51" s="16"/>
    </row>
    <row r="52" spans="1:123" ht="13.5" thickBot="1">
      <c r="C52" s="45"/>
      <c r="D52" s="1159" t="s">
        <v>556</v>
      </c>
      <c r="E52" s="1160"/>
      <c r="F52" s="1160"/>
      <c r="G52" s="1160"/>
      <c r="H52" s="1160"/>
      <c r="I52" s="1160"/>
      <c r="J52" s="1160"/>
      <c r="K52" s="1160"/>
      <c r="L52" s="1160"/>
      <c r="M52" s="1160"/>
      <c r="N52" s="1161"/>
      <c r="Q52" s="1159" t="s">
        <v>464</v>
      </c>
      <c r="R52" s="1160"/>
      <c r="S52" s="1160"/>
      <c r="T52" s="1160"/>
      <c r="U52" s="1160"/>
      <c r="V52" s="1160"/>
      <c r="W52" s="1160"/>
      <c r="X52" s="1160"/>
      <c r="Y52" s="1160"/>
      <c r="Z52" s="1160"/>
      <c r="AA52" s="1161"/>
      <c r="AE52" s="1159" t="s">
        <v>463</v>
      </c>
      <c r="AF52" s="1160"/>
      <c r="AG52" s="1160"/>
      <c r="AH52" s="1160"/>
      <c r="AI52" s="1160"/>
      <c r="AJ52" s="1160"/>
      <c r="AK52" s="1160"/>
      <c r="AL52" s="1160"/>
      <c r="AM52" s="1160"/>
      <c r="AN52" s="1160"/>
      <c r="AO52" s="1161"/>
      <c r="AR52" s="1159" t="s">
        <v>462</v>
      </c>
      <c r="AS52" s="1160"/>
      <c r="AT52" s="1160"/>
      <c r="AU52" s="1160"/>
      <c r="AV52" s="1160"/>
      <c r="AW52" s="1160"/>
      <c r="AX52" s="1160"/>
      <c r="AY52" s="1160"/>
      <c r="AZ52" s="1160"/>
      <c r="BA52" s="1160"/>
      <c r="BB52" s="1161"/>
      <c r="BE52" s="1159" t="s">
        <v>461</v>
      </c>
      <c r="BF52" s="1160"/>
      <c r="BG52" s="1160"/>
      <c r="BH52" s="1160"/>
      <c r="BI52" s="1160"/>
      <c r="BJ52" s="1160"/>
      <c r="BK52" s="1160"/>
      <c r="BL52" s="1160"/>
      <c r="BM52" s="1160"/>
      <c r="BN52" s="1160"/>
      <c r="BO52" s="1161"/>
    </row>
    <row r="53" spans="1:123" ht="65.25" thickBot="1">
      <c r="A53" s="45"/>
      <c r="B53" s="45"/>
      <c r="C53" s="505"/>
      <c r="D53" s="1156" t="s">
        <v>320</v>
      </c>
      <c r="E53" s="1158"/>
      <c r="F53" s="1158"/>
      <c r="G53" s="1157"/>
      <c r="H53" s="1156" t="s">
        <v>321</v>
      </c>
      <c r="I53" s="1157"/>
      <c r="J53" s="1156" t="s">
        <v>322</v>
      </c>
      <c r="K53" s="1157"/>
      <c r="L53" s="502" t="s">
        <v>323</v>
      </c>
      <c r="M53" s="502" t="s">
        <v>324</v>
      </c>
      <c r="N53" s="503" t="s">
        <v>332</v>
      </c>
      <c r="Q53" s="1156" t="s">
        <v>320</v>
      </c>
      <c r="R53" s="1158"/>
      <c r="S53" s="1158"/>
      <c r="T53" s="1157"/>
      <c r="U53" s="1156" t="s">
        <v>321</v>
      </c>
      <c r="V53" s="1157"/>
      <c r="W53" s="1156" t="s">
        <v>322</v>
      </c>
      <c r="X53" s="1157"/>
      <c r="Y53" s="502" t="s">
        <v>323</v>
      </c>
      <c r="Z53" s="502" t="s">
        <v>324</v>
      </c>
      <c r="AA53" s="503" t="s">
        <v>332</v>
      </c>
      <c r="AE53" s="1156" t="s">
        <v>320</v>
      </c>
      <c r="AF53" s="1158"/>
      <c r="AG53" s="1158"/>
      <c r="AH53" s="1157"/>
      <c r="AI53" s="1156" t="s">
        <v>321</v>
      </c>
      <c r="AJ53" s="1157"/>
      <c r="AK53" s="1156" t="s">
        <v>322</v>
      </c>
      <c r="AL53" s="1157"/>
      <c r="AM53" s="502" t="s">
        <v>323</v>
      </c>
      <c r="AN53" s="502" t="s">
        <v>324</v>
      </c>
      <c r="AO53" s="503" t="s">
        <v>332</v>
      </c>
      <c r="AR53" s="1156" t="s">
        <v>320</v>
      </c>
      <c r="AS53" s="1158"/>
      <c r="AT53" s="1158"/>
      <c r="AU53" s="1157"/>
      <c r="AV53" s="1156" t="s">
        <v>321</v>
      </c>
      <c r="AW53" s="1157"/>
      <c r="AX53" s="1156" t="s">
        <v>322</v>
      </c>
      <c r="AY53" s="1157"/>
      <c r="AZ53" s="502" t="s">
        <v>323</v>
      </c>
      <c r="BA53" s="502" t="s">
        <v>324</v>
      </c>
      <c r="BB53" s="503" t="s">
        <v>332</v>
      </c>
      <c r="BE53" s="1156" t="s">
        <v>320</v>
      </c>
      <c r="BF53" s="1158"/>
      <c r="BG53" s="1158"/>
      <c r="BH53" s="1157"/>
      <c r="BI53" s="1156" t="s">
        <v>321</v>
      </c>
      <c r="BJ53" s="1157"/>
      <c r="BK53" s="1156" t="s">
        <v>322</v>
      </c>
      <c r="BL53" s="1157"/>
      <c r="BM53" s="502" t="s">
        <v>323</v>
      </c>
      <c r="BN53" s="502" t="s">
        <v>324</v>
      </c>
      <c r="BO53" s="503" t="s">
        <v>332</v>
      </c>
    </row>
    <row r="54" spans="1:123" ht="63.75">
      <c r="A54" s="45"/>
      <c r="B54" s="45"/>
      <c r="C54" s="505" t="s">
        <v>401</v>
      </c>
      <c r="D54" s="519" t="s">
        <v>402</v>
      </c>
      <c r="E54" s="520" t="s">
        <v>325</v>
      </c>
      <c r="F54" s="521" t="s">
        <v>577</v>
      </c>
      <c r="G54" s="522" t="s">
        <v>326</v>
      </c>
      <c r="H54" s="519" t="s">
        <v>404</v>
      </c>
      <c r="I54" s="522" t="s">
        <v>403</v>
      </c>
      <c r="J54" s="519" t="s">
        <v>404</v>
      </c>
      <c r="K54" s="522" t="s">
        <v>403</v>
      </c>
      <c r="L54" s="506" t="s">
        <v>405</v>
      </c>
      <c r="M54" s="506" t="s">
        <v>405</v>
      </c>
      <c r="N54" s="507" t="s">
        <v>405</v>
      </c>
      <c r="Q54" s="519" t="s">
        <v>402</v>
      </c>
      <c r="R54" s="520" t="s">
        <v>325</v>
      </c>
      <c r="S54" s="521" t="s">
        <v>577</v>
      </c>
      <c r="T54" s="522" t="s">
        <v>326</v>
      </c>
      <c r="U54" s="519" t="s">
        <v>404</v>
      </c>
      <c r="V54" s="522" t="s">
        <v>403</v>
      </c>
      <c r="W54" s="519" t="s">
        <v>404</v>
      </c>
      <c r="X54" s="522" t="s">
        <v>403</v>
      </c>
      <c r="Y54" s="506" t="s">
        <v>405</v>
      </c>
      <c r="Z54" s="506" t="s">
        <v>405</v>
      </c>
      <c r="AA54" s="507" t="s">
        <v>405</v>
      </c>
      <c r="AE54" s="519" t="s">
        <v>402</v>
      </c>
      <c r="AF54" s="520" t="s">
        <v>325</v>
      </c>
      <c r="AG54" s="521" t="s">
        <v>577</v>
      </c>
      <c r="AH54" s="522" t="s">
        <v>326</v>
      </c>
      <c r="AI54" s="519" t="s">
        <v>404</v>
      </c>
      <c r="AJ54" s="522" t="s">
        <v>403</v>
      </c>
      <c r="AK54" s="519" t="s">
        <v>404</v>
      </c>
      <c r="AL54" s="522" t="s">
        <v>403</v>
      </c>
      <c r="AM54" s="506" t="s">
        <v>405</v>
      </c>
      <c r="AN54" s="506" t="s">
        <v>405</v>
      </c>
      <c r="AO54" s="507" t="s">
        <v>405</v>
      </c>
      <c r="AR54" s="519" t="s">
        <v>402</v>
      </c>
      <c r="AS54" s="520" t="s">
        <v>325</v>
      </c>
      <c r="AT54" s="521" t="s">
        <v>577</v>
      </c>
      <c r="AU54" s="522" t="s">
        <v>326</v>
      </c>
      <c r="AV54" s="519" t="s">
        <v>404</v>
      </c>
      <c r="AW54" s="522" t="s">
        <v>403</v>
      </c>
      <c r="AX54" s="519" t="s">
        <v>404</v>
      </c>
      <c r="AY54" s="522" t="s">
        <v>403</v>
      </c>
      <c r="AZ54" s="506" t="s">
        <v>405</v>
      </c>
      <c r="BA54" s="506" t="s">
        <v>405</v>
      </c>
      <c r="BB54" s="507" t="s">
        <v>405</v>
      </c>
      <c r="BE54" s="519" t="s">
        <v>402</v>
      </c>
      <c r="BF54" s="520" t="s">
        <v>325</v>
      </c>
      <c r="BG54" s="521" t="s">
        <v>577</v>
      </c>
      <c r="BH54" s="522" t="s">
        <v>326</v>
      </c>
      <c r="BI54" s="519" t="s">
        <v>404</v>
      </c>
      <c r="BJ54" s="522" t="s">
        <v>403</v>
      </c>
      <c r="BK54" s="519" t="s">
        <v>404</v>
      </c>
      <c r="BL54" s="522" t="s">
        <v>403</v>
      </c>
      <c r="BM54" s="506" t="s">
        <v>405</v>
      </c>
      <c r="BN54" s="506" t="s">
        <v>405</v>
      </c>
      <c r="BO54" s="507" t="s">
        <v>405</v>
      </c>
    </row>
    <row r="55" spans="1:123" ht="15">
      <c r="A55" s="45"/>
      <c r="B55" s="45"/>
      <c r="C55" s="336" t="s">
        <v>406</v>
      </c>
      <c r="D55" s="826"/>
      <c r="E55" s="757"/>
      <c r="F55" s="757" t="e">
        <f>E55/D55</f>
        <v>#DIV/0!</v>
      </c>
      <c r="G55" s="785"/>
      <c r="H55" s="827"/>
      <c r="I55" s="828"/>
      <c r="J55" s="826"/>
      <c r="K55" s="785"/>
      <c r="L55" s="714"/>
      <c r="M55" s="829"/>
      <c r="N55" s="830"/>
      <c r="Q55" s="826"/>
      <c r="R55" s="757"/>
      <c r="S55" s="757" t="e">
        <f>R55/Q55</f>
        <v>#DIV/0!</v>
      </c>
      <c r="T55" s="785"/>
      <c r="U55" s="827"/>
      <c r="V55" s="828"/>
      <c r="W55" s="826"/>
      <c r="X55" s="785"/>
      <c r="Y55" s="714"/>
      <c r="Z55" s="829"/>
      <c r="AA55" s="830"/>
      <c r="AE55" s="826"/>
      <c r="AF55" s="757"/>
      <c r="AG55" s="757" t="e">
        <f>AF55/AE55</f>
        <v>#DIV/0!</v>
      </c>
      <c r="AH55" s="785"/>
      <c r="AI55" s="827"/>
      <c r="AJ55" s="828"/>
      <c r="AK55" s="826"/>
      <c r="AL55" s="785"/>
      <c r="AM55" s="714"/>
      <c r="AN55" s="829"/>
      <c r="AO55" s="830"/>
      <c r="AR55" s="826"/>
      <c r="AS55" s="757"/>
      <c r="AT55" s="757" t="e">
        <f>AS55/AR55</f>
        <v>#DIV/0!</v>
      </c>
      <c r="AU55" s="785"/>
      <c r="AV55" s="827"/>
      <c r="AW55" s="828"/>
      <c r="AX55" s="826"/>
      <c r="AY55" s="785"/>
      <c r="AZ55" s="714"/>
      <c r="BA55" s="829"/>
      <c r="BB55" s="830"/>
      <c r="BE55" s="826"/>
      <c r="BF55" s="757"/>
      <c r="BG55" s="757" t="e">
        <f>BF55/BE55</f>
        <v>#DIV/0!</v>
      </c>
      <c r="BH55" s="785"/>
      <c r="BI55" s="827"/>
      <c r="BJ55" s="828"/>
      <c r="BK55" s="826"/>
      <c r="BL55" s="785"/>
      <c r="BM55" s="714"/>
      <c r="BN55" s="829"/>
      <c r="BO55" s="830"/>
    </row>
    <row r="56" spans="1:123" ht="15">
      <c r="A56" s="45"/>
      <c r="B56" s="45"/>
      <c r="C56" s="447" t="s">
        <v>407</v>
      </c>
      <c r="D56" s="826"/>
      <c r="E56" s="757"/>
      <c r="F56" s="757" t="e">
        <f t="shared" ref="F56:F59" si="0">E56/D56</f>
        <v>#DIV/0!</v>
      </c>
      <c r="G56" s="785"/>
      <c r="H56" s="827"/>
      <c r="I56" s="828"/>
      <c r="J56" s="826"/>
      <c r="K56" s="785"/>
      <c r="L56" s="715"/>
      <c r="M56" s="831"/>
      <c r="N56" s="832"/>
      <c r="Q56" s="826"/>
      <c r="R56" s="757"/>
      <c r="S56" s="757" t="e">
        <f t="shared" ref="S56:S59" si="1">R56/Q56</f>
        <v>#DIV/0!</v>
      </c>
      <c r="T56" s="785"/>
      <c r="U56" s="827"/>
      <c r="V56" s="828"/>
      <c r="W56" s="826"/>
      <c r="X56" s="785"/>
      <c r="Y56" s="715"/>
      <c r="Z56" s="831"/>
      <c r="AA56" s="832"/>
      <c r="AE56" s="826"/>
      <c r="AF56" s="757"/>
      <c r="AG56" s="757" t="e">
        <f t="shared" ref="AG56:AG59" si="2">AF56/AE56</f>
        <v>#DIV/0!</v>
      </c>
      <c r="AH56" s="785"/>
      <c r="AI56" s="827"/>
      <c r="AJ56" s="828"/>
      <c r="AK56" s="826"/>
      <c r="AL56" s="785"/>
      <c r="AM56" s="715"/>
      <c r="AN56" s="831"/>
      <c r="AO56" s="832"/>
      <c r="AR56" s="826"/>
      <c r="AS56" s="757"/>
      <c r="AT56" s="757" t="e">
        <f t="shared" ref="AT56:AT59" si="3">AS56/AR56</f>
        <v>#DIV/0!</v>
      </c>
      <c r="AU56" s="785"/>
      <c r="AV56" s="827"/>
      <c r="AW56" s="828"/>
      <c r="AX56" s="826"/>
      <c r="AY56" s="785"/>
      <c r="AZ56" s="715"/>
      <c r="BA56" s="831"/>
      <c r="BB56" s="832"/>
      <c r="BE56" s="826"/>
      <c r="BF56" s="757"/>
      <c r="BG56" s="757" t="e">
        <f t="shared" ref="BG56:BG59" si="4">BF56/BE56</f>
        <v>#DIV/0!</v>
      </c>
      <c r="BH56" s="785"/>
      <c r="BI56" s="827"/>
      <c r="BJ56" s="828"/>
      <c r="BK56" s="826"/>
      <c r="BL56" s="785"/>
      <c r="BM56" s="715"/>
      <c r="BN56" s="831"/>
      <c r="BO56" s="832"/>
    </row>
    <row r="57" spans="1:123" ht="15">
      <c r="A57" s="45"/>
      <c r="B57" s="45"/>
      <c r="C57" s="447" t="s">
        <v>408</v>
      </c>
      <c r="D57" s="827"/>
      <c r="E57" s="759"/>
      <c r="F57" s="757" t="e">
        <f t="shared" si="0"/>
        <v>#DIV/0!</v>
      </c>
      <c r="G57" s="785"/>
      <c r="H57" s="826"/>
      <c r="I57" s="785"/>
      <c r="J57" s="826"/>
      <c r="K57" s="785"/>
      <c r="L57" s="715"/>
      <c r="M57" s="831"/>
      <c r="N57" s="832"/>
      <c r="Q57" s="827"/>
      <c r="R57" s="759"/>
      <c r="S57" s="757" t="e">
        <f t="shared" si="1"/>
        <v>#DIV/0!</v>
      </c>
      <c r="T57" s="785"/>
      <c r="U57" s="826"/>
      <c r="V57" s="785"/>
      <c r="W57" s="826"/>
      <c r="X57" s="785"/>
      <c r="Y57" s="715"/>
      <c r="Z57" s="831"/>
      <c r="AA57" s="832"/>
      <c r="AE57" s="827"/>
      <c r="AF57" s="759"/>
      <c r="AG57" s="757" t="e">
        <f t="shared" si="2"/>
        <v>#DIV/0!</v>
      </c>
      <c r="AH57" s="785"/>
      <c r="AI57" s="826"/>
      <c r="AJ57" s="785"/>
      <c r="AK57" s="826"/>
      <c r="AL57" s="785"/>
      <c r="AM57" s="715"/>
      <c r="AN57" s="831"/>
      <c r="AO57" s="832"/>
      <c r="AR57" s="827"/>
      <c r="AS57" s="759"/>
      <c r="AT57" s="757" t="e">
        <f t="shared" si="3"/>
        <v>#DIV/0!</v>
      </c>
      <c r="AU57" s="785"/>
      <c r="AV57" s="826"/>
      <c r="AW57" s="785"/>
      <c r="AX57" s="826"/>
      <c r="AY57" s="785"/>
      <c r="AZ57" s="715"/>
      <c r="BA57" s="831"/>
      <c r="BB57" s="832"/>
      <c r="BE57" s="827"/>
      <c r="BF57" s="759"/>
      <c r="BG57" s="757" t="e">
        <f t="shared" si="4"/>
        <v>#DIV/0!</v>
      </c>
      <c r="BH57" s="785"/>
      <c r="BI57" s="826"/>
      <c r="BJ57" s="785"/>
      <c r="BK57" s="826"/>
      <c r="BL57" s="785"/>
      <c r="BM57" s="715"/>
      <c r="BN57" s="831"/>
      <c r="BO57" s="832"/>
    </row>
    <row r="58" spans="1:123" ht="15">
      <c r="A58" s="45"/>
      <c r="B58" s="45"/>
      <c r="C58" s="447" t="s">
        <v>409</v>
      </c>
      <c r="D58" s="827"/>
      <c r="E58" s="759"/>
      <c r="F58" s="757" t="e">
        <f t="shared" si="0"/>
        <v>#DIV/0!</v>
      </c>
      <c r="G58" s="785"/>
      <c r="H58" s="826"/>
      <c r="I58" s="785"/>
      <c r="J58" s="826"/>
      <c r="K58" s="785"/>
      <c r="L58" s="715"/>
      <c r="M58" s="831"/>
      <c r="N58" s="832"/>
      <c r="Q58" s="827"/>
      <c r="R58" s="759"/>
      <c r="S58" s="757" t="e">
        <f t="shared" si="1"/>
        <v>#DIV/0!</v>
      </c>
      <c r="T58" s="785"/>
      <c r="U58" s="826"/>
      <c r="V58" s="785"/>
      <c r="W58" s="826"/>
      <c r="X58" s="785"/>
      <c r="Y58" s="715"/>
      <c r="Z58" s="831"/>
      <c r="AA58" s="832"/>
      <c r="AE58" s="827"/>
      <c r="AF58" s="759"/>
      <c r="AG58" s="757" t="e">
        <f t="shared" si="2"/>
        <v>#DIV/0!</v>
      </c>
      <c r="AH58" s="785"/>
      <c r="AI58" s="826"/>
      <c r="AJ58" s="785"/>
      <c r="AK58" s="826"/>
      <c r="AL58" s="785"/>
      <c r="AM58" s="715"/>
      <c r="AN58" s="831"/>
      <c r="AO58" s="832"/>
      <c r="AR58" s="827"/>
      <c r="AS58" s="759"/>
      <c r="AT58" s="757" t="e">
        <f t="shared" si="3"/>
        <v>#DIV/0!</v>
      </c>
      <c r="AU58" s="785"/>
      <c r="AV58" s="826"/>
      <c r="AW58" s="785"/>
      <c r="AX58" s="826"/>
      <c r="AY58" s="785"/>
      <c r="AZ58" s="715"/>
      <c r="BA58" s="831"/>
      <c r="BB58" s="832"/>
      <c r="BE58" s="827"/>
      <c r="BF58" s="759"/>
      <c r="BG58" s="757" t="e">
        <f t="shared" si="4"/>
        <v>#DIV/0!</v>
      </c>
      <c r="BH58" s="785"/>
      <c r="BI58" s="826"/>
      <c r="BJ58" s="785"/>
      <c r="BK58" s="826"/>
      <c r="BL58" s="785"/>
      <c r="BM58" s="715"/>
      <c r="BN58" s="831"/>
      <c r="BO58" s="832"/>
    </row>
    <row r="59" spans="1:123" ht="15.75" thickBot="1">
      <c r="A59" s="45"/>
      <c r="B59" s="45"/>
      <c r="C59" s="117" t="s">
        <v>413</v>
      </c>
      <c r="D59" s="833"/>
      <c r="E59" s="760"/>
      <c r="F59" s="761" t="e">
        <f t="shared" si="0"/>
        <v>#DIV/0!</v>
      </c>
      <c r="G59" s="772"/>
      <c r="H59" s="834"/>
      <c r="I59" s="772"/>
      <c r="J59" s="834"/>
      <c r="K59" s="772"/>
      <c r="L59" s="718"/>
      <c r="M59" s="835"/>
      <c r="N59" s="836"/>
      <c r="Q59" s="833"/>
      <c r="R59" s="760"/>
      <c r="S59" s="761" t="e">
        <f t="shared" si="1"/>
        <v>#DIV/0!</v>
      </c>
      <c r="T59" s="772"/>
      <c r="U59" s="834"/>
      <c r="V59" s="772"/>
      <c r="W59" s="834"/>
      <c r="X59" s="772"/>
      <c r="Y59" s="718"/>
      <c r="Z59" s="835"/>
      <c r="AA59" s="836"/>
      <c r="AE59" s="833"/>
      <c r="AF59" s="760"/>
      <c r="AG59" s="761" t="e">
        <f t="shared" si="2"/>
        <v>#DIV/0!</v>
      </c>
      <c r="AH59" s="772"/>
      <c r="AI59" s="834"/>
      <c r="AJ59" s="772"/>
      <c r="AK59" s="834"/>
      <c r="AL59" s="772"/>
      <c r="AM59" s="718"/>
      <c r="AN59" s="835"/>
      <c r="AO59" s="836"/>
      <c r="AR59" s="833"/>
      <c r="AS59" s="760"/>
      <c r="AT59" s="761" t="e">
        <f t="shared" si="3"/>
        <v>#DIV/0!</v>
      </c>
      <c r="AU59" s="772"/>
      <c r="AV59" s="834"/>
      <c r="AW59" s="772"/>
      <c r="AX59" s="834"/>
      <c r="AY59" s="772"/>
      <c r="AZ59" s="718"/>
      <c r="BA59" s="835"/>
      <c r="BB59" s="836"/>
      <c r="BE59" s="833"/>
      <c r="BF59" s="760"/>
      <c r="BG59" s="761" t="e">
        <f t="shared" si="4"/>
        <v>#DIV/0!</v>
      </c>
      <c r="BH59" s="772"/>
      <c r="BI59" s="834"/>
      <c r="BJ59" s="772"/>
      <c r="BK59" s="834"/>
      <c r="BL59" s="772"/>
      <c r="BM59" s="718"/>
      <c r="BN59" s="835"/>
      <c r="BO59" s="836"/>
    </row>
    <row r="60" spans="1:123">
      <c r="A60" s="45"/>
      <c r="B60" s="45"/>
      <c r="C60" s="45"/>
      <c r="I60" s="66"/>
      <c r="J60" s="66"/>
    </row>
    <row r="61" spans="1:123">
      <c r="A61" s="45"/>
      <c r="B61" s="45"/>
      <c r="C61" s="45"/>
      <c r="I61" s="66"/>
      <c r="J61" s="66"/>
    </row>
    <row r="62" spans="1:123">
      <c r="A62" s="45"/>
      <c r="B62" s="45"/>
      <c r="C62" s="45"/>
      <c r="I62" s="66"/>
      <c r="J62" s="66"/>
    </row>
    <row r="63" spans="1:123">
      <c r="A63" s="45"/>
      <c r="B63" s="45"/>
      <c r="C63" s="45"/>
      <c r="I63" s="66"/>
      <c r="J63" s="66"/>
    </row>
    <row r="68" spans="1:9">
      <c r="A68" s="45"/>
      <c r="B68" s="45"/>
      <c r="C68" s="45"/>
      <c r="I68" s="113"/>
    </row>
  </sheetData>
  <mergeCells count="80">
    <mergeCell ref="E21:G21"/>
    <mergeCell ref="N21:P21"/>
    <mergeCell ref="AD21:AF21"/>
    <mergeCell ref="AD25:AF25"/>
    <mergeCell ref="D11:P11"/>
    <mergeCell ref="X14:Z14"/>
    <mergeCell ref="AB14:AD14"/>
    <mergeCell ref="AE14:AG14"/>
    <mergeCell ref="E25:I25"/>
    <mergeCell ref="J25:L25"/>
    <mergeCell ref="N25:P25"/>
    <mergeCell ref="Q25:S25"/>
    <mergeCell ref="E12:I12"/>
    <mergeCell ref="N12:AB12"/>
    <mergeCell ref="AD12:AR12"/>
    <mergeCell ref="E22:G22"/>
    <mergeCell ref="F42:J42"/>
    <mergeCell ref="K42:L42"/>
    <mergeCell ref="N32:P32"/>
    <mergeCell ref="AD32:AF32"/>
    <mergeCell ref="E33:G33"/>
    <mergeCell ref="N33:P33"/>
    <mergeCell ref="AD33:AF33"/>
    <mergeCell ref="D37:AK37"/>
    <mergeCell ref="E40:M40"/>
    <mergeCell ref="F41:M41"/>
    <mergeCell ref="AP34:AR34"/>
    <mergeCell ref="E35:G35"/>
    <mergeCell ref="W34:Y34"/>
    <mergeCell ref="Z34:AB34"/>
    <mergeCell ref="AD34:AF34"/>
    <mergeCell ref="AG34:AI34"/>
    <mergeCell ref="AJ34:AL34"/>
    <mergeCell ref="AM34:AO34"/>
    <mergeCell ref="E34:G34"/>
    <mergeCell ref="J34:L34"/>
    <mergeCell ref="N34:P34"/>
    <mergeCell ref="Q34:S34"/>
    <mergeCell ref="T34:V34"/>
    <mergeCell ref="AJ25:AL25"/>
    <mergeCell ref="AM25:AO25"/>
    <mergeCell ref="AG25:AI25"/>
    <mergeCell ref="AP25:AR25"/>
    <mergeCell ref="T24:AH24"/>
    <mergeCell ref="AJ24:AX24"/>
    <mergeCell ref="T25:V25"/>
    <mergeCell ref="W25:Y25"/>
    <mergeCell ref="Z25:AB25"/>
    <mergeCell ref="N22:P22"/>
    <mergeCell ref="AD22:AF22"/>
    <mergeCell ref="AH14:AJ14"/>
    <mergeCell ref="AK14:AM14"/>
    <mergeCell ref="AN14:AP14"/>
    <mergeCell ref="E20:G20"/>
    <mergeCell ref="N20:P20"/>
    <mergeCell ref="AD20:AF20"/>
    <mergeCell ref="L14:N14"/>
    <mergeCell ref="O14:Q14"/>
    <mergeCell ref="R14:T14"/>
    <mergeCell ref="U14:W14"/>
    <mergeCell ref="Q52:AA52"/>
    <mergeCell ref="BE52:BO52"/>
    <mergeCell ref="D52:N52"/>
    <mergeCell ref="AE52:AO52"/>
    <mergeCell ref="AR52:BB52"/>
    <mergeCell ref="W53:X53"/>
    <mergeCell ref="AE53:AH53"/>
    <mergeCell ref="AI53:AJ53"/>
    <mergeCell ref="AK53:AL53"/>
    <mergeCell ref="AR53:AU53"/>
    <mergeCell ref="D53:G53"/>
    <mergeCell ref="H53:I53"/>
    <mergeCell ref="J53:K53"/>
    <mergeCell ref="Q53:T53"/>
    <mergeCell ref="U53:V53"/>
    <mergeCell ref="AV53:AW53"/>
    <mergeCell ref="AX53:AY53"/>
    <mergeCell ref="BE53:BH53"/>
    <mergeCell ref="BI53:BJ53"/>
    <mergeCell ref="BK53:BL53"/>
  </mergeCells>
  <dataValidations count="2">
    <dataValidation type="list" allowBlank="1" showInputMessage="1" showErrorMessage="1" sqref="AD32:AF32 N32:P32">
      <formula1>#REF!</formula1>
    </dataValidation>
    <dataValidation type="list" allowBlank="1" showInputMessage="1" showErrorMessage="1" sqref="E22:G22 E35:G35 N22:P22 N33:P33 AD22:AF22 AD33:AF33">
      <formula1>$H$22:$I$22</formula1>
    </dataValidation>
  </dataValidations>
  <pageMargins left="0.7" right="0.7" top="0.75" bottom="0.75" header="0.3" footer="0.3"/>
  <pageSetup paperSize="8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C1:BO224"/>
  <sheetViews>
    <sheetView zoomScale="70" zoomScaleNormal="70" workbookViewId="0">
      <selection activeCell="G33" sqref="G33"/>
    </sheetView>
  </sheetViews>
  <sheetFormatPr defaultColWidth="9.140625" defaultRowHeight="15"/>
  <cols>
    <col min="1" max="1" width="15.85546875" style="1" customWidth="1"/>
    <col min="2" max="2" width="13.28515625" style="1" customWidth="1"/>
    <col min="3" max="3" width="63.85546875" style="1" customWidth="1"/>
    <col min="4" max="4" width="21" style="1" customWidth="1"/>
    <col min="5" max="5" width="50.140625" style="1" customWidth="1"/>
    <col min="6" max="6" width="28.42578125" style="1" customWidth="1"/>
    <col min="7" max="7" width="30.140625" style="1" customWidth="1"/>
    <col min="8" max="8" width="28.140625" style="1" customWidth="1"/>
    <col min="9" max="9" width="36.42578125" style="1" customWidth="1"/>
    <col min="10" max="10" width="31.7109375" style="1" customWidth="1"/>
    <col min="11" max="11" width="26.28515625" style="1" customWidth="1"/>
    <col min="12" max="12" width="26" style="1" customWidth="1"/>
    <col min="13" max="15" width="21" style="1" customWidth="1"/>
    <col min="16" max="16" width="64.28515625" style="1" customWidth="1"/>
    <col min="17" max="17" width="21" style="1" customWidth="1"/>
    <col min="18" max="18" width="50.140625" style="1" customWidth="1"/>
    <col min="19" max="19" width="28.42578125" style="1" customWidth="1"/>
    <col min="20" max="21" width="21" style="1" customWidth="1"/>
    <col min="22" max="22" width="36.42578125" style="1" customWidth="1"/>
    <col min="23" max="23" width="31.7109375" style="1" customWidth="1"/>
    <col min="24" max="28" width="21" style="1" customWidth="1"/>
    <col min="29" max="29" width="64.28515625" style="1" customWidth="1"/>
    <col min="30" max="30" width="21" style="1" customWidth="1"/>
    <col min="31" max="31" width="50.140625" style="1" customWidth="1"/>
    <col min="32" max="32" width="28.42578125" style="1" customWidth="1"/>
    <col min="33" max="34" width="21" style="1" customWidth="1"/>
    <col min="35" max="35" width="36.42578125" style="1" customWidth="1"/>
    <col min="36" max="36" width="31.7109375" style="1" customWidth="1"/>
    <col min="37" max="41" width="21" style="1" customWidth="1"/>
    <col min="42" max="42" width="62.42578125" style="1" customWidth="1"/>
    <col min="43" max="43" width="21" style="1" customWidth="1"/>
    <col min="44" max="44" width="50.140625" style="1" customWidth="1"/>
    <col min="45" max="45" width="28.42578125" style="1" customWidth="1"/>
    <col min="46" max="47" width="21" style="1" customWidth="1"/>
    <col min="48" max="48" width="36.42578125" style="1" customWidth="1"/>
    <col min="49" max="49" width="31.7109375" style="1" customWidth="1"/>
    <col min="50" max="54" width="21" style="1" customWidth="1"/>
    <col min="55" max="55" width="63" style="1" customWidth="1"/>
    <col min="56" max="56" width="21" style="1" customWidth="1"/>
    <col min="57" max="57" width="50.140625" style="1" customWidth="1"/>
    <col min="58" max="58" width="28.42578125" style="1" customWidth="1"/>
    <col min="59" max="60" width="21" style="1" customWidth="1"/>
    <col min="61" max="61" width="36.42578125" style="1" customWidth="1"/>
    <col min="62" max="62" width="31.7109375" style="1" customWidth="1"/>
    <col min="63" max="67" width="21" style="1" customWidth="1"/>
    <col min="68" max="121" width="20.7109375" style="1" customWidth="1"/>
    <col min="122" max="16384" width="9.140625" style="1"/>
  </cols>
  <sheetData>
    <row r="1" spans="3:67" ht="29.25" customHeight="1">
      <c r="C1" s="529" t="s">
        <v>24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524"/>
      <c r="R1" s="524"/>
      <c r="S1" s="524"/>
      <c r="T1" s="81"/>
      <c r="U1" s="81"/>
      <c r="V1" s="367"/>
      <c r="W1" s="367"/>
      <c r="X1" s="524"/>
      <c r="Y1" s="524"/>
      <c r="Z1" s="524"/>
      <c r="AA1" s="524"/>
      <c r="AB1" s="524"/>
      <c r="AC1" s="81"/>
      <c r="AD1" s="524"/>
      <c r="AE1" s="524"/>
      <c r="AF1" s="524"/>
      <c r="AG1" s="81"/>
      <c r="AH1" s="81"/>
      <c r="AI1" s="367"/>
      <c r="AJ1" s="367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367"/>
      <c r="AW1" s="367"/>
      <c r="AX1" s="524"/>
      <c r="AY1" s="524"/>
      <c r="AZ1" s="524"/>
      <c r="BA1" s="524"/>
      <c r="BB1" s="524"/>
      <c r="BC1" s="524"/>
      <c r="BD1" s="524"/>
      <c r="BE1" s="524"/>
      <c r="BF1" s="524"/>
      <c r="BG1" s="524"/>
      <c r="BH1" s="524"/>
      <c r="BI1" s="524"/>
      <c r="BJ1" s="524"/>
      <c r="BK1" s="524"/>
      <c r="BL1" s="524"/>
      <c r="BM1" s="524"/>
      <c r="BN1" s="524"/>
      <c r="BO1" s="524"/>
    </row>
    <row r="2" spans="3:67" ht="23.25">
      <c r="C2" s="528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524"/>
      <c r="R2" s="524"/>
      <c r="S2" s="524"/>
      <c r="T2" s="81"/>
      <c r="U2" s="81"/>
      <c r="V2" s="367"/>
      <c r="W2" s="367"/>
      <c r="X2" s="524"/>
      <c r="Y2" s="524"/>
      <c r="Z2" s="524"/>
      <c r="AA2" s="524"/>
      <c r="AB2" s="524"/>
      <c r="AC2" s="81"/>
      <c r="AD2" s="524"/>
      <c r="AE2" s="524"/>
      <c r="AF2" s="524"/>
      <c r="AG2" s="81"/>
      <c r="AH2" s="81"/>
      <c r="AI2" s="367"/>
      <c r="AJ2" s="367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367"/>
      <c r="AW2" s="367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  <c r="BL2" s="524"/>
      <c r="BM2" s="524"/>
      <c r="BN2" s="524"/>
      <c r="BO2" s="524"/>
    </row>
    <row r="3" spans="3:67" ht="23.25">
      <c r="C3" s="528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524"/>
      <c r="R3" s="524"/>
      <c r="S3" s="524"/>
      <c r="T3" s="81"/>
      <c r="U3" s="81"/>
      <c r="V3" s="367"/>
      <c r="W3" s="367"/>
      <c r="X3" s="524"/>
      <c r="Y3" s="524"/>
      <c r="Z3" s="524"/>
      <c r="AA3" s="524"/>
      <c r="AB3" s="524"/>
      <c r="AC3" s="81"/>
      <c r="AD3" s="524"/>
      <c r="AE3" s="524"/>
      <c r="AF3" s="524"/>
      <c r="AG3" s="81"/>
      <c r="AH3" s="81"/>
      <c r="AI3" s="367"/>
      <c r="AJ3" s="367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367"/>
      <c r="AW3" s="367"/>
      <c r="AX3" s="524"/>
      <c r="AY3" s="524"/>
      <c r="AZ3" s="524"/>
      <c r="BA3" s="524"/>
      <c r="BB3" s="524"/>
      <c r="BC3" s="524"/>
      <c r="BD3" s="524"/>
      <c r="BE3" s="524"/>
      <c r="BF3" s="524"/>
      <c r="BG3" s="524"/>
      <c r="BH3" s="524"/>
      <c r="BI3" s="524"/>
      <c r="BJ3" s="524"/>
      <c r="BK3" s="524"/>
      <c r="BL3" s="524"/>
      <c r="BM3" s="524"/>
      <c r="BN3" s="524"/>
      <c r="BO3" s="524"/>
    </row>
    <row r="4" spans="3:67" ht="23.25">
      <c r="C4" s="7" t="s">
        <v>593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</row>
    <row r="5" spans="3:67">
      <c r="E5" s="713"/>
    </row>
    <row r="6" spans="3:67" ht="18">
      <c r="C6" s="10" t="s">
        <v>502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">
        <v>502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">
        <v>502</v>
      </c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 t="s">
        <v>502</v>
      </c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 t="s">
        <v>502</v>
      </c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3:67" ht="15.75" thickBot="1"/>
    <row r="8" spans="3:67" ht="15.75" thickBot="1">
      <c r="C8" s="250" t="s">
        <v>145</v>
      </c>
      <c r="D8" s="251" t="s">
        <v>556</v>
      </c>
      <c r="E8" s="252"/>
      <c r="F8" s="252"/>
      <c r="G8" s="252"/>
      <c r="H8" s="252"/>
      <c r="I8" s="252"/>
      <c r="J8" s="252"/>
      <c r="K8" s="253"/>
      <c r="M8" s="5"/>
      <c r="N8" s="5"/>
      <c r="O8" s="5"/>
      <c r="P8" s="250" t="s">
        <v>145</v>
      </c>
      <c r="Q8" s="251" t="s">
        <v>464</v>
      </c>
      <c r="R8" s="252"/>
      <c r="S8" s="252"/>
      <c r="T8" s="252"/>
      <c r="U8" s="252"/>
      <c r="V8" s="252"/>
      <c r="W8" s="252"/>
      <c r="X8" s="253"/>
      <c r="Z8" s="5"/>
      <c r="AA8" s="5"/>
      <c r="AB8" s="5"/>
      <c r="AC8" s="250" t="s">
        <v>145</v>
      </c>
      <c r="AD8" s="251" t="s">
        <v>463</v>
      </c>
      <c r="AE8" s="252"/>
      <c r="AF8" s="252"/>
      <c r="AG8" s="252"/>
      <c r="AH8" s="252"/>
      <c r="AI8" s="252"/>
      <c r="AJ8" s="252"/>
      <c r="AK8" s="253"/>
      <c r="AM8" s="5"/>
      <c r="AN8" s="5"/>
      <c r="AO8" s="5"/>
      <c r="AP8" s="250" t="s">
        <v>145</v>
      </c>
      <c r="AQ8" s="251" t="s">
        <v>462</v>
      </c>
      <c r="AR8" s="252"/>
      <c r="AS8" s="252"/>
      <c r="AT8" s="252"/>
      <c r="AU8" s="252"/>
      <c r="AV8" s="252"/>
      <c r="AW8" s="252"/>
      <c r="AX8" s="253"/>
      <c r="AZ8" s="5"/>
      <c r="BA8" s="5"/>
      <c r="BB8" s="5"/>
      <c r="BC8" s="250" t="s">
        <v>145</v>
      </c>
      <c r="BD8" s="251" t="s">
        <v>461</v>
      </c>
      <c r="BE8" s="252"/>
      <c r="BF8" s="252"/>
      <c r="BG8" s="252"/>
      <c r="BH8" s="252"/>
      <c r="BI8" s="252"/>
      <c r="BJ8" s="252"/>
      <c r="BK8" s="253"/>
      <c r="BM8" s="5"/>
      <c r="BN8" s="5"/>
      <c r="BO8" s="5"/>
    </row>
    <row r="9" spans="3:67" ht="51.75" thickBot="1">
      <c r="C9" s="254"/>
      <c r="D9" s="255" t="s">
        <v>704</v>
      </c>
      <c r="E9" s="255" t="s">
        <v>702</v>
      </c>
      <c r="F9" s="255" t="s">
        <v>703</v>
      </c>
      <c r="G9" s="255" t="s">
        <v>503</v>
      </c>
      <c r="H9" s="255" t="s">
        <v>504</v>
      </c>
      <c r="I9" s="255" t="s">
        <v>505</v>
      </c>
      <c r="J9" s="255" t="s">
        <v>504</v>
      </c>
      <c r="K9" s="256" t="s">
        <v>149</v>
      </c>
      <c r="M9" s="5"/>
      <c r="N9" s="5"/>
      <c r="O9" s="5"/>
      <c r="P9" s="254"/>
      <c r="Q9" s="255" t="s">
        <v>704</v>
      </c>
      <c r="R9" s="255" t="s">
        <v>702</v>
      </c>
      <c r="S9" s="255" t="s">
        <v>703</v>
      </c>
      <c r="T9" s="255" t="s">
        <v>503</v>
      </c>
      <c r="U9" s="255" t="s">
        <v>504</v>
      </c>
      <c r="V9" s="255" t="s">
        <v>505</v>
      </c>
      <c r="W9" s="255" t="s">
        <v>504</v>
      </c>
      <c r="X9" s="256" t="s">
        <v>149</v>
      </c>
      <c r="Z9" s="5"/>
      <c r="AA9" s="5"/>
      <c r="AB9" s="5"/>
      <c r="AC9" s="254"/>
      <c r="AD9" s="255" t="s">
        <v>704</v>
      </c>
      <c r="AE9" s="255" t="s">
        <v>702</v>
      </c>
      <c r="AF9" s="255" t="s">
        <v>703</v>
      </c>
      <c r="AG9" s="255" t="s">
        <v>503</v>
      </c>
      <c r="AH9" s="255" t="s">
        <v>504</v>
      </c>
      <c r="AI9" s="255" t="s">
        <v>505</v>
      </c>
      <c r="AJ9" s="255" t="s">
        <v>504</v>
      </c>
      <c r="AK9" s="256" t="s">
        <v>149</v>
      </c>
      <c r="AM9" s="5"/>
      <c r="AN9" s="5"/>
      <c r="AO9" s="5"/>
      <c r="AP9" s="254"/>
      <c r="AQ9" s="255" t="s">
        <v>704</v>
      </c>
      <c r="AR9" s="255" t="s">
        <v>702</v>
      </c>
      <c r="AS9" s="255" t="s">
        <v>703</v>
      </c>
      <c r="AT9" s="255" t="s">
        <v>503</v>
      </c>
      <c r="AU9" s="255" t="s">
        <v>504</v>
      </c>
      <c r="AV9" s="255" t="s">
        <v>505</v>
      </c>
      <c r="AW9" s="255" t="s">
        <v>504</v>
      </c>
      <c r="AX9" s="256" t="s">
        <v>149</v>
      </c>
      <c r="AZ9" s="5"/>
      <c r="BA9" s="5"/>
      <c r="BB9" s="5"/>
      <c r="BC9" s="254"/>
      <c r="BD9" s="255" t="s">
        <v>704</v>
      </c>
      <c r="BE9" s="255" t="s">
        <v>702</v>
      </c>
      <c r="BF9" s="255" t="s">
        <v>703</v>
      </c>
      <c r="BG9" s="255" t="s">
        <v>503</v>
      </c>
      <c r="BH9" s="255" t="s">
        <v>504</v>
      </c>
      <c r="BI9" s="255" t="s">
        <v>505</v>
      </c>
      <c r="BJ9" s="255" t="s">
        <v>504</v>
      </c>
      <c r="BK9" s="256" t="s">
        <v>149</v>
      </c>
      <c r="BM9" s="5"/>
      <c r="BN9" s="5"/>
      <c r="BO9" s="5"/>
    </row>
    <row r="10" spans="3:67">
      <c r="C10" s="114" t="s">
        <v>143</v>
      </c>
      <c r="D10" s="75"/>
      <c r="E10" s="75"/>
      <c r="F10" s="76"/>
      <c r="G10" s="76"/>
      <c r="H10" s="76"/>
      <c r="I10" s="223"/>
      <c r="J10" s="223"/>
      <c r="K10" s="257"/>
      <c r="M10" s="5"/>
      <c r="N10" s="5"/>
      <c r="O10" s="5"/>
      <c r="P10" s="114" t="s">
        <v>143</v>
      </c>
      <c r="Q10" s="75"/>
      <c r="R10" s="75"/>
      <c r="S10" s="76"/>
      <c r="T10" s="76"/>
      <c r="U10" s="76"/>
      <c r="V10" s="223"/>
      <c r="W10" s="223"/>
      <c r="X10" s="257"/>
      <c r="Z10" s="5"/>
      <c r="AA10" s="5"/>
      <c r="AB10" s="5"/>
      <c r="AC10" s="114" t="s">
        <v>143</v>
      </c>
      <c r="AD10" s="75"/>
      <c r="AE10" s="75"/>
      <c r="AF10" s="76"/>
      <c r="AG10" s="76"/>
      <c r="AH10" s="76"/>
      <c r="AI10" s="223"/>
      <c r="AJ10" s="223"/>
      <c r="AK10" s="257"/>
      <c r="AM10" s="5"/>
      <c r="AN10" s="5"/>
      <c r="AO10" s="5"/>
      <c r="AP10" s="114" t="s">
        <v>143</v>
      </c>
      <c r="AQ10" s="75"/>
      <c r="AR10" s="75"/>
      <c r="AS10" s="76"/>
      <c r="AT10" s="76"/>
      <c r="AU10" s="76"/>
      <c r="AV10" s="223"/>
      <c r="AW10" s="223"/>
      <c r="AX10" s="257"/>
      <c r="AZ10" s="5"/>
      <c r="BA10" s="5"/>
      <c r="BB10" s="5"/>
      <c r="BC10" s="114" t="s">
        <v>143</v>
      </c>
      <c r="BD10" s="75"/>
      <c r="BE10" s="75"/>
      <c r="BF10" s="76"/>
      <c r="BG10" s="76"/>
      <c r="BH10" s="76"/>
      <c r="BI10" s="223"/>
      <c r="BJ10" s="223"/>
      <c r="BK10" s="257"/>
      <c r="BM10" s="5"/>
      <c r="BN10" s="5"/>
      <c r="BO10" s="5"/>
    </row>
    <row r="11" spans="3:67">
      <c r="C11" s="201" t="s">
        <v>38</v>
      </c>
      <c r="D11" s="909"/>
      <c r="E11" s="909"/>
      <c r="F11" s="909"/>
      <c r="G11" s="909"/>
      <c r="H11" s="909"/>
      <c r="I11" s="909"/>
      <c r="J11" s="909"/>
      <c r="K11" s="910"/>
      <c r="M11" s="5"/>
      <c r="N11" s="5"/>
      <c r="O11" s="5"/>
      <c r="P11" s="201" t="s">
        <v>38</v>
      </c>
      <c r="Q11" s="909"/>
      <c r="R11" s="909"/>
      <c r="S11" s="909"/>
      <c r="T11" s="909"/>
      <c r="U11" s="909"/>
      <c r="V11" s="909"/>
      <c r="W11" s="909"/>
      <c r="X11" s="910"/>
      <c r="Z11" s="5"/>
      <c r="AA11" s="5"/>
      <c r="AB11" s="5"/>
      <c r="AC11" s="201" t="s">
        <v>38</v>
      </c>
      <c r="AD11" s="909"/>
      <c r="AE11" s="909"/>
      <c r="AF11" s="909"/>
      <c r="AG11" s="909"/>
      <c r="AH11" s="909"/>
      <c r="AI11" s="909"/>
      <c r="AJ11" s="909"/>
      <c r="AK11" s="910"/>
      <c r="AM11" s="5"/>
      <c r="AN11" s="5"/>
      <c r="AO11" s="5"/>
      <c r="AP11" s="201" t="s">
        <v>38</v>
      </c>
      <c r="AQ11" s="909"/>
      <c r="AR11" s="909"/>
      <c r="AS11" s="909"/>
      <c r="AT11" s="909"/>
      <c r="AU11" s="909"/>
      <c r="AV11" s="909"/>
      <c r="AW11" s="909"/>
      <c r="AX11" s="910"/>
      <c r="AZ11" s="5"/>
      <c r="BA11" s="5"/>
      <c r="BB11" s="5"/>
      <c r="BC11" s="201" t="s">
        <v>38</v>
      </c>
      <c r="BD11" s="909"/>
      <c r="BE11" s="909"/>
      <c r="BF11" s="909"/>
      <c r="BG11" s="909"/>
      <c r="BH11" s="909"/>
      <c r="BI11" s="909"/>
      <c r="BJ11" s="909"/>
      <c r="BK11" s="910"/>
      <c r="BM11" s="5"/>
      <c r="BN11" s="5"/>
      <c r="BO11" s="5"/>
    </row>
    <row r="12" spans="3:67">
      <c r="C12" s="201" t="s">
        <v>150</v>
      </c>
      <c r="D12" s="909"/>
      <c r="E12" s="909"/>
      <c r="F12" s="909"/>
      <c r="G12" s="909"/>
      <c r="H12" s="909"/>
      <c r="I12" s="909"/>
      <c r="J12" s="909"/>
      <c r="K12" s="756"/>
      <c r="M12" s="5"/>
      <c r="N12" s="5"/>
      <c r="O12" s="5"/>
      <c r="P12" s="201" t="s">
        <v>150</v>
      </c>
      <c r="Q12" s="909"/>
      <c r="R12" s="909"/>
      <c r="S12" s="909"/>
      <c r="T12" s="909"/>
      <c r="U12" s="909"/>
      <c r="V12" s="909"/>
      <c r="W12" s="909"/>
      <c r="X12" s="756"/>
      <c r="Z12" s="5"/>
      <c r="AA12" s="5"/>
      <c r="AB12" s="5"/>
      <c r="AC12" s="201" t="s">
        <v>150</v>
      </c>
      <c r="AD12" s="909"/>
      <c r="AE12" s="909"/>
      <c r="AF12" s="909"/>
      <c r="AG12" s="909"/>
      <c r="AH12" s="909"/>
      <c r="AI12" s="909"/>
      <c r="AJ12" s="909"/>
      <c r="AK12" s="756"/>
      <c r="AM12" s="5"/>
      <c r="AN12" s="5"/>
      <c r="AO12" s="5"/>
      <c r="AP12" s="201" t="s">
        <v>150</v>
      </c>
      <c r="AQ12" s="909"/>
      <c r="AR12" s="909"/>
      <c r="AS12" s="909"/>
      <c r="AT12" s="909"/>
      <c r="AU12" s="909"/>
      <c r="AV12" s="909"/>
      <c r="AW12" s="909"/>
      <c r="AX12" s="756"/>
      <c r="AZ12" s="5"/>
      <c r="BA12" s="5"/>
      <c r="BB12" s="5"/>
      <c r="BC12" s="201" t="s">
        <v>150</v>
      </c>
      <c r="BD12" s="909"/>
      <c r="BE12" s="909"/>
      <c r="BF12" s="909"/>
      <c r="BG12" s="909"/>
      <c r="BH12" s="909"/>
      <c r="BI12" s="909"/>
      <c r="BJ12" s="909"/>
      <c r="BK12" s="756"/>
      <c r="BM12" s="5"/>
      <c r="BN12" s="5"/>
      <c r="BO12" s="5"/>
    </row>
    <row r="13" spans="3:67">
      <c r="C13" s="201" t="s">
        <v>151</v>
      </c>
      <c r="D13" s="909"/>
      <c r="E13" s="909"/>
      <c r="F13" s="909"/>
      <c r="G13" s="911"/>
      <c r="H13" s="911"/>
      <c r="I13" s="911"/>
      <c r="J13" s="911"/>
      <c r="K13" s="756"/>
      <c r="M13" s="5"/>
      <c r="N13" s="5"/>
      <c r="O13" s="5"/>
      <c r="P13" s="201" t="s">
        <v>151</v>
      </c>
      <c r="Q13" s="909"/>
      <c r="R13" s="909"/>
      <c r="S13" s="909"/>
      <c r="T13" s="911"/>
      <c r="U13" s="911"/>
      <c r="V13" s="911"/>
      <c r="W13" s="911"/>
      <c r="X13" s="756"/>
      <c r="Z13" s="5"/>
      <c r="AA13" s="5"/>
      <c r="AB13" s="5"/>
      <c r="AC13" s="201" t="s">
        <v>151</v>
      </c>
      <c r="AD13" s="909"/>
      <c r="AE13" s="909"/>
      <c r="AF13" s="909"/>
      <c r="AG13" s="911"/>
      <c r="AH13" s="911"/>
      <c r="AI13" s="911"/>
      <c r="AJ13" s="911"/>
      <c r="AK13" s="756"/>
      <c r="AM13" s="5"/>
      <c r="AN13" s="5"/>
      <c r="AO13" s="5"/>
      <c r="AP13" s="201" t="s">
        <v>151</v>
      </c>
      <c r="AQ13" s="909"/>
      <c r="AR13" s="909"/>
      <c r="AS13" s="909"/>
      <c r="AT13" s="911"/>
      <c r="AU13" s="911"/>
      <c r="AV13" s="911"/>
      <c r="AW13" s="911"/>
      <c r="AX13" s="756"/>
      <c r="AZ13" s="5"/>
      <c r="BA13" s="5"/>
      <c r="BB13" s="5"/>
      <c r="BC13" s="201" t="s">
        <v>151</v>
      </c>
      <c r="BD13" s="909"/>
      <c r="BE13" s="909"/>
      <c r="BF13" s="909"/>
      <c r="BG13" s="911"/>
      <c r="BH13" s="911"/>
      <c r="BI13" s="911"/>
      <c r="BJ13" s="911"/>
      <c r="BK13" s="756"/>
      <c r="BM13" s="5"/>
      <c r="BN13" s="5"/>
      <c r="BO13" s="5"/>
    </row>
    <row r="14" spans="3:67" ht="15.75" thickBot="1">
      <c r="C14" s="202" t="s">
        <v>39</v>
      </c>
      <c r="D14" s="761"/>
      <c r="E14" s="761"/>
      <c r="F14" s="761"/>
      <c r="G14" s="776"/>
      <c r="H14" s="776"/>
      <c r="I14" s="776"/>
      <c r="J14" s="776"/>
      <c r="K14" s="762"/>
      <c r="M14" s="5"/>
      <c r="N14" s="5"/>
      <c r="O14" s="5"/>
      <c r="P14" s="202" t="s">
        <v>39</v>
      </c>
      <c r="Q14" s="761"/>
      <c r="R14" s="761"/>
      <c r="S14" s="761"/>
      <c r="T14" s="776"/>
      <c r="U14" s="776"/>
      <c r="V14" s="776"/>
      <c r="W14" s="776"/>
      <c r="X14" s="762"/>
      <c r="Z14" s="5"/>
      <c r="AA14" s="5"/>
      <c r="AB14" s="5"/>
      <c r="AC14" s="202" t="s">
        <v>39</v>
      </c>
      <c r="AD14" s="761"/>
      <c r="AE14" s="761"/>
      <c r="AF14" s="761"/>
      <c r="AG14" s="776"/>
      <c r="AH14" s="776"/>
      <c r="AI14" s="776"/>
      <c r="AJ14" s="776"/>
      <c r="AK14" s="762"/>
      <c r="AM14" s="5"/>
      <c r="AN14" s="5"/>
      <c r="AO14" s="5"/>
      <c r="AP14" s="202" t="s">
        <v>39</v>
      </c>
      <c r="AQ14" s="761"/>
      <c r="AR14" s="761"/>
      <c r="AS14" s="761"/>
      <c r="AT14" s="776"/>
      <c r="AU14" s="776"/>
      <c r="AV14" s="776"/>
      <c r="AW14" s="776"/>
      <c r="AX14" s="762"/>
      <c r="AZ14" s="5"/>
      <c r="BA14" s="5"/>
      <c r="BB14" s="5"/>
      <c r="BC14" s="202" t="s">
        <v>39</v>
      </c>
      <c r="BD14" s="761"/>
      <c r="BE14" s="761"/>
      <c r="BF14" s="761"/>
      <c r="BG14" s="776"/>
      <c r="BH14" s="776"/>
      <c r="BI14" s="776"/>
      <c r="BJ14" s="776"/>
      <c r="BK14" s="762"/>
      <c r="BM14" s="5"/>
      <c r="BN14" s="5"/>
      <c r="BO14" s="5"/>
    </row>
    <row r="15" spans="3:67" ht="15.75" thickBot="1">
      <c r="C15" s="206"/>
      <c r="D15" s="777"/>
      <c r="E15" s="777"/>
      <c r="F15" s="352"/>
      <c r="G15" s="352"/>
      <c r="H15" s="352"/>
      <c r="I15" s="352"/>
      <c r="J15" s="352"/>
      <c r="K15" s="352"/>
      <c r="M15" s="5"/>
      <c r="N15" s="5"/>
      <c r="O15" s="5"/>
      <c r="P15" s="206"/>
      <c r="Q15" s="777"/>
      <c r="R15" s="777"/>
      <c r="S15" s="352"/>
      <c r="T15" s="352"/>
      <c r="U15" s="352"/>
      <c r="V15" s="352"/>
      <c r="W15" s="352"/>
      <c r="X15" s="352"/>
      <c r="Z15" s="5"/>
      <c r="AA15" s="5"/>
      <c r="AB15" s="5"/>
      <c r="AC15" s="206"/>
      <c r="AD15" s="777"/>
      <c r="AE15" s="777"/>
      <c r="AF15" s="352"/>
      <c r="AG15" s="352"/>
      <c r="AH15" s="352"/>
      <c r="AI15" s="352"/>
      <c r="AJ15" s="352"/>
      <c r="AK15" s="352"/>
      <c r="AM15" s="5"/>
      <c r="AN15" s="5"/>
      <c r="AO15" s="5"/>
      <c r="AP15" s="206"/>
      <c r="AQ15" s="777"/>
      <c r="AR15" s="777"/>
      <c r="AS15" s="352"/>
      <c r="AT15" s="352"/>
      <c r="AU15" s="352"/>
      <c r="AV15" s="352"/>
      <c r="AW15" s="352"/>
      <c r="AX15" s="352"/>
      <c r="AZ15" s="5"/>
      <c r="BA15" s="5"/>
      <c r="BB15" s="5"/>
      <c r="BC15" s="206"/>
      <c r="BD15" s="777"/>
      <c r="BE15" s="777"/>
      <c r="BF15" s="352"/>
      <c r="BG15" s="352"/>
      <c r="BH15" s="352"/>
      <c r="BI15" s="352"/>
      <c r="BJ15" s="352"/>
      <c r="BK15" s="352"/>
      <c r="BM15" s="5"/>
      <c r="BN15" s="5"/>
      <c r="BO15" s="5"/>
    </row>
    <row r="16" spans="3:67">
      <c r="C16" s="260" t="s">
        <v>154</v>
      </c>
      <c r="D16" s="763"/>
      <c r="E16" s="763"/>
      <c r="F16" s="764"/>
      <c r="G16" s="764"/>
      <c r="H16" s="764"/>
      <c r="I16" s="778"/>
      <c r="J16" s="778"/>
      <c r="K16" s="765"/>
      <c r="M16" s="5"/>
      <c r="N16" s="5"/>
      <c r="O16" s="5"/>
      <c r="P16" s="260" t="s">
        <v>154</v>
      </c>
      <c r="Q16" s="763"/>
      <c r="R16" s="763"/>
      <c r="S16" s="764"/>
      <c r="T16" s="764"/>
      <c r="U16" s="764"/>
      <c r="V16" s="778"/>
      <c r="W16" s="778"/>
      <c r="X16" s="765"/>
      <c r="Z16" s="5"/>
      <c r="AA16" s="5"/>
      <c r="AB16" s="5"/>
      <c r="AC16" s="260" t="s">
        <v>154</v>
      </c>
      <c r="AD16" s="763"/>
      <c r="AE16" s="763"/>
      <c r="AF16" s="764"/>
      <c r="AG16" s="764"/>
      <c r="AH16" s="764"/>
      <c r="AI16" s="778"/>
      <c r="AJ16" s="778"/>
      <c r="AK16" s="765"/>
      <c r="AM16" s="5"/>
      <c r="AN16" s="5"/>
      <c r="AO16" s="5"/>
      <c r="AP16" s="260" t="s">
        <v>154</v>
      </c>
      <c r="AQ16" s="763"/>
      <c r="AR16" s="763"/>
      <c r="AS16" s="764"/>
      <c r="AT16" s="764"/>
      <c r="AU16" s="764"/>
      <c r="AV16" s="778"/>
      <c r="AW16" s="778"/>
      <c r="AX16" s="765"/>
      <c r="AZ16" s="5"/>
      <c r="BA16" s="5"/>
      <c r="BB16" s="5"/>
      <c r="BC16" s="260" t="s">
        <v>154</v>
      </c>
      <c r="BD16" s="763"/>
      <c r="BE16" s="763"/>
      <c r="BF16" s="764"/>
      <c r="BG16" s="764"/>
      <c r="BH16" s="764"/>
      <c r="BI16" s="778"/>
      <c r="BJ16" s="778"/>
      <c r="BK16" s="765"/>
      <c r="BM16" s="5"/>
      <c r="BN16" s="5"/>
      <c r="BO16" s="5"/>
    </row>
    <row r="17" spans="3:67">
      <c r="C17" s="201" t="s">
        <v>38</v>
      </c>
      <c r="D17" s="909"/>
      <c r="E17" s="909"/>
      <c r="F17" s="909"/>
      <c r="G17" s="909"/>
      <c r="H17" s="909"/>
      <c r="I17" s="909"/>
      <c r="J17" s="909"/>
      <c r="K17" s="910"/>
      <c r="M17" s="5"/>
      <c r="N17" s="5"/>
      <c r="O17" s="5"/>
      <c r="P17" s="201" t="s">
        <v>38</v>
      </c>
      <c r="Q17" s="909"/>
      <c r="R17" s="909"/>
      <c r="S17" s="909"/>
      <c r="T17" s="909"/>
      <c r="U17" s="909"/>
      <c r="V17" s="909"/>
      <c r="W17" s="909"/>
      <c r="X17" s="910"/>
      <c r="Z17" s="5"/>
      <c r="AA17" s="5"/>
      <c r="AB17" s="5"/>
      <c r="AC17" s="201" t="s">
        <v>38</v>
      </c>
      <c r="AD17" s="909"/>
      <c r="AE17" s="909"/>
      <c r="AF17" s="909"/>
      <c r="AG17" s="909"/>
      <c r="AH17" s="909"/>
      <c r="AI17" s="909"/>
      <c r="AJ17" s="909"/>
      <c r="AK17" s="910"/>
      <c r="AM17" s="5"/>
      <c r="AN17" s="5"/>
      <c r="AO17" s="5"/>
      <c r="AP17" s="201" t="s">
        <v>38</v>
      </c>
      <c r="AQ17" s="909"/>
      <c r="AR17" s="909"/>
      <c r="AS17" s="909"/>
      <c r="AT17" s="909"/>
      <c r="AU17" s="909"/>
      <c r="AV17" s="909"/>
      <c r="AW17" s="909"/>
      <c r="AX17" s="910"/>
      <c r="AZ17" s="5"/>
      <c r="BA17" s="5"/>
      <c r="BB17" s="5"/>
      <c r="BC17" s="201" t="s">
        <v>38</v>
      </c>
      <c r="BD17" s="909"/>
      <c r="BE17" s="909"/>
      <c r="BF17" s="909"/>
      <c r="BG17" s="909"/>
      <c r="BH17" s="909"/>
      <c r="BI17" s="909"/>
      <c r="BJ17" s="909"/>
      <c r="BK17" s="910"/>
      <c r="BM17" s="5"/>
      <c r="BN17" s="5"/>
      <c r="BO17" s="5"/>
    </row>
    <row r="18" spans="3:67">
      <c r="C18" s="201" t="s">
        <v>150</v>
      </c>
      <c r="D18" s="909"/>
      <c r="E18" s="909"/>
      <c r="F18" s="909"/>
      <c r="G18" s="909"/>
      <c r="H18" s="909"/>
      <c r="I18" s="909"/>
      <c r="J18" s="909"/>
      <c r="K18" s="756"/>
      <c r="M18" s="5"/>
      <c r="N18" s="5"/>
      <c r="O18" s="5"/>
      <c r="P18" s="201" t="s">
        <v>150</v>
      </c>
      <c r="Q18" s="909"/>
      <c r="R18" s="909"/>
      <c r="S18" s="909"/>
      <c r="T18" s="909"/>
      <c r="U18" s="909"/>
      <c r="V18" s="909"/>
      <c r="W18" s="909"/>
      <c r="X18" s="756"/>
      <c r="Z18" s="5"/>
      <c r="AA18" s="5"/>
      <c r="AB18" s="5"/>
      <c r="AC18" s="201" t="s">
        <v>150</v>
      </c>
      <c r="AD18" s="909"/>
      <c r="AE18" s="909"/>
      <c r="AF18" s="909"/>
      <c r="AG18" s="909"/>
      <c r="AH18" s="909"/>
      <c r="AI18" s="909"/>
      <c r="AJ18" s="909"/>
      <c r="AK18" s="756"/>
      <c r="AM18" s="5"/>
      <c r="AN18" s="5"/>
      <c r="AO18" s="5"/>
      <c r="AP18" s="201" t="s">
        <v>150</v>
      </c>
      <c r="AQ18" s="909"/>
      <c r="AR18" s="909"/>
      <c r="AS18" s="909"/>
      <c r="AT18" s="909"/>
      <c r="AU18" s="909"/>
      <c r="AV18" s="909"/>
      <c r="AW18" s="909"/>
      <c r="AX18" s="756"/>
      <c r="AZ18" s="5"/>
      <c r="BA18" s="5"/>
      <c r="BB18" s="5"/>
      <c r="BC18" s="201" t="s">
        <v>150</v>
      </c>
      <c r="BD18" s="909"/>
      <c r="BE18" s="909"/>
      <c r="BF18" s="909"/>
      <c r="BG18" s="909"/>
      <c r="BH18" s="909"/>
      <c r="BI18" s="909"/>
      <c r="BJ18" s="909"/>
      <c r="BK18" s="756"/>
      <c r="BM18" s="5"/>
      <c r="BN18" s="5"/>
      <c r="BO18" s="5"/>
    </row>
    <row r="19" spans="3:67">
      <c r="C19" s="201" t="s">
        <v>151</v>
      </c>
      <c r="D19" s="909"/>
      <c r="E19" s="909"/>
      <c r="F19" s="909"/>
      <c r="G19" s="911"/>
      <c r="H19" s="911"/>
      <c r="I19" s="911"/>
      <c r="J19" s="911"/>
      <c r="K19" s="756"/>
      <c r="M19" s="5"/>
      <c r="N19" s="5"/>
      <c r="O19" s="5"/>
      <c r="P19" s="201" t="s">
        <v>151</v>
      </c>
      <c r="Q19" s="909"/>
      <c r="R19" s="909"/>
      <c r="S19" s="909"/>
      <c r="T19" s="911"/>
      <c r="U19" s="911"/>
      <c r="V19" s="911"/>
      <c r="W19" s="911"/>
      <c r="X19" s="756"/>
      <c r="Z19" s="5"/>
      <c r="AA19" s="5"/>
      <c r="AB19" s="5"/>
      <c r="AC19" s="201" t="s">
        <v>151</v>
      </c>
      <c r="AD19" s="909"/>
      <c r="AE19" s="909"/>
      <c r="AF19" s="909"/>
      <c r="AG19" s="911"/>
      <c r="AH19" s="911"/>
      <c r="AI19" s="911"/>
      <c r="AJ19" s="911"/>
      <c r="AK19" s="756"/>
      <c r="AM19" s="5"/>
      <c r="AN19" s="5"/>
      <c r="AO19" s="5"/>
      <c r="AP19" s="201" t="s">
        <v>151</v>
      </c>
      <c r="AQ19" s="909"/>
      <c r="AR19" s="909"/>
      <c r="AS19" s="909"/>
      <c r="AT19" s="911"/>
      <c r="AU19" s="911"/>
      <c r="AV19" s="911"/>
      <c r="AW19" s="911"/>
      <c r="AX19" s="756"/>
      <c r="AZ19" s="5"/>
      <c r="BA19" s="5"/>
      <c r="BB19" s="5"/>
      <c r="BC19" s="201" t="s">
        <v>151</v>
      </c>
      <c r="BD19" s="909"/>
      <c r="BE19" s="909"/>
      <c r="BF19" s="909"/>
      <c r="BG19" s="911"/>
      <c r="BH19" s="911"/>
      <c r="BI19" s="911"/>
      <c r="BJ19" s="911"/>
      <c r="BK19" s="756"/>
      <c r="BM19" s="5"/>
      <c r="BN19" s="5"/>
      <c r="BO19" s="5"/>
    </row>
    <row r="20" spans="3:67" ht="15.75" thickBot="1">
      <c r="C20" s="201" t="s">
        <v>39</v>
      </c>
      <c r="D20" s="909"/>
      <c r="E20" s="909"/>
      <c r="F20" s="909"/>
      <c r="G20" s="911"/>
      <c r="H20" s="911"/>
      <c r="I20" s="911"/>
      <c r="J20" s="911"/>
      <c r="K20" s="756"/>
      <c r="M20" s="5"/>
      <c r="N20" s="5"/>
      <c r="O20" s="5"/>
      <c r="P20" s="201" t="s">
        <v>39</v>
      </c>
      <c r="Q20" s="909"/>
      <c r="R20" s="909"/>
      <c r="S20" s="909"/>
      <c r="T20" s="911"/>
      <c r="U20" s="911"/>
      <c r="V20" s="911"/>
      <c r="W20" s="911"/>
      <c r="X20" s="756"/>
      <c r="Z20" s="5"/>
      <c r="AA20" s="5"/>
      <c r="AB20" s="5"/>
      <c r="AC20" s="201" t="s">
        <v>39</v>
      </c>
      <c r="AD20" s="909"/>
      <c r="AE20" s="909"/>
      <c r="AF20" s="909"/>
      <c r="AG20" s="911"/>
      <c r="AH20" s="911"/>
      <c r="AI20" s="911"/>
      <c r="AJ20" s="911"/>
      <c r="AK20" s="756"/>
      <c r="AM20" s="5"/>
      <c r="AN20" s="5"/>
      <c r="AO20" s="5"/>
      <c r="AP20" s="201" t="s">
        <v>39</v>
      </c>
      <c r="AQ20" s="909"/>
      <c r="AR20" s="909"/>
      <c r="AS20" s="909"/>
      <c r="AT20" s="911"/>
      <c r="AU20" s="911"/>
      <c r="AV20" s="911"/>
      <c r="AW20" s="911"/>
      <c r="AX20" s="756"/>
      <c r="AZ20" s="5"/>
      <c r="BA20" s="5"/>
      <c r="BB20" s="5"/>
      <c r="BC20" s="201" t="s">
        <v>39</v>
      </c>
      <c r="BD20" s="909"/>
      <c r="BE20" s="909"/>
      <c r="BF20" s="909"/>
      <c r="BG20" s="911"/>
      <c r="BH20" s="911"/>
      <c r="BI20" s="911"/>
      <c r="BJ20" s="911"/>
      <c r="BK20" s="756"/>
      <c r="BM20" s="5"/>
      <c r="BN20" s="5"/>
      <c r="BO20" s="5"/>
    </row>
    <row r="21" spans="3:67" ht="15.75" thickBot="1">
      <c r="C21" s="264"/>
      <c r="D21" s="779"/>
      <c r="E21" s="779"/>
      <c r="F21" s="780"/>
      <c r="G21" s="780"/>
      <c r="H21" s="780"/>
      <c r="I21" s="780"/>
      <c r="J21" s="780"/>
      <c r="K21" s="780"/>
      <c r="M21" s="5"/>
      <c r="N21" s="5"/>
      <c r="O21" s="5"/>
      <c r="P21" s="264"/>
      <c r="Q21" s="779"/>
      <c r="R21" s="779"/>
      <c r="S21" s="780"/>
      <c r="T21" s="780"/>
      <c r="U21" s="780"/>
      <c r="V21" s="780"/>
      <c r="W21" s="780"/>
      <c r="X21" s="780"/>
      <c r="Z21" s="5"/>
      <c r="AA21" s="5"/>
      <c r="AB21" s="5"/>
      <c r="AC21" s="264"/>
      <c r="AD21" s="779"/>
      <c r="AE21" s="779"/>
      <c r="AF21" s="780"/>
      <c r="AG21" s="780"/>
      <c r="AH21" s="780"/>
      <c r="AI21" s="780"/>
      <c r="AJ21" s="780"/>
      <c r="AK21" s="780"/>
      <c r="AM21" s="5"/>
      <c r="AN21" s="5"/>
      <c r="AO21" s="5"/>
      <c r="AP21" s="264"/>
      <c r="AQ21" s="779"/>
      <c r="AR21" s="779"/>
      <c r="AS21" s="780"/>
      <c r="AT21" s="780"/>
      <c r="AU21" s="780"/>
      <c r="AV21" s="780"/>
      <c r="AW21" s="780"/>
      <c r="AX21" s="780"/>
      <c r="AZ21" s="5"/>
      <c r="BA21" s="5"/>
      <c r="BB21" s="5"/>
      <c r="BC21" s="264"/>
      <c r="BD21" s="779"/>
      <c r="BE21" s="779"/>
      <c r="BF21" s="780"/>
      <c r="BG21" s="780"/>
      <c r="BH21" s="780"/>
      <c r="BI21" s="780"/>
      <c r="BJ21" s="780"/>
      <c r="BK21" s="780"/>
      <c r="BM21" s="5"/>
      <c r="BN21" s="5"/>
      <c r="BO21" s="5"/>
    </row>
    <row r="22" spans="3:67">
      <c r="C22" s="260" t="s">
        <v>155</v>
      </c>
      <c r="D22" s="763"/>
      <c r="E22" s="763"/>
      <c r="F22" s="764"/>
      <c r="G22" s="764"/>
      <c r="H22" s="764"/>
      <c r="I22" s="778"/>
      <c r="J22" s="778"/>
      <c r="K22" s="765"/>
      <c r="M22" s="5"/>
      <c r="N22" s="5"/>
      <c r="O22" s="5"/>
      <c r="P22" s="260" t="s">
        <v>155</v>
      </c>
      <c r="Q22" s="763"/>
      <c r="R22" s="763"/>
      <c r="S22" s="764"/>
      <c r="T22" s="764"/>
      <c r="U22" s="764"/>
      <c r="V22" s="778"/>
      <c r="W22" s="778"/>
      <c r="X22" s="765"/>
      <c r="Z22" s="5"/>
      <c r="AA22" s="5"/>
      <c r="AB22" s="5"/>
      <c r="AC22" s="260" t="s">
        <v>155</v>
      </c>
      <c r="AD22" s="763"/>
      <c r="AE22" s="763"/>
      <c r="AF22" s="764"/>
      <c r="AG22" s="764"/>
      <c r="AH22" s="764"/>
      <c r="AI22" s="778"/>
      <c r="AJ22" s="778"/>
      <c r="AK22" s="765"/>
      <c r="AM22" s="5"/>
      <c r="AN22" s="5"/>
      <c r="AO22" s="5"/>
      <c r="AP22" s="260" t="s">
        <v>155</v>
      </c>
      <c r="AQ22" s="763"/>
      <c r="AR22" s="763"/>
      <c r="AS22" s="764"/>
      <c r="AT22" s="764"/>
      <c r="AU22" s="764"/>
      <c r="AV22" s="778"/>
      <c r="AW22" s="778"/>
      <c r="AX22" s="765"/>
      <c r="AZ22" s="5"/>
      <c r="BA22" s="5"/>
      <c r="BB22" s="5"/>
      <c r="BC22" s="260" t="s">
        <v>155</v>
      </c>
      <c r="BD22" s="763"/>
      <c r="BE22" s="763"/>
      <c r="BF22" s="764"/>
      <c r="BG22" s="764"/>
      <c r="BH22" s="764"/>
      <c r="BI22" s="778"/>
      <c r="BJ22" s="778"/>
      <c r="BK22" s="765"/>
      <c r="BM22" s="5"/>
      <c r="BN22" s="5"/>
      <c r="BO22" s="5"/>
    </row>
    <row r="23" spans="3:67">
      <c r="C23" s="201" t="s">
        <v>44</v>
      </c>
      <c r="D23" s="909"/>
      <c r="E23" s="909"/>
      <c r="F23" s="909"/>
      <c r="G23" s="909"/>
      <c r="H23" s="909"/>
      <c r="I23" s="909"/>
      <c r="J23" s="909"/>
      <c r="K23" s="943"/>
      <c r="M23" s="5"/>
      <c r="N23" s="5"/>
      <c r="O23" s="5"/>
      <c r="P23" s="201" t="s">
        <v>44</v>
      </c>
      <c r="Q23" s="909"/>
      <c r="R23" s="909"/>
      <c r="S23" s="909"/>
      <c r="T23" s="909"/>
      <c r="U23" s="909"/>
      <c r="V23" s="909"/>
      <c r="W23" s="909"/>
      <c r="X23" s="943"/>
      <c r="Z23" s="5"/>
      <c r="AA23" s="5"/>
      <c r="AB23" s="5"/>
      <c r="AC23" s="201" t="s">
        <v>44</v>
      </c>
      <c r="AD23" s="909"/>
      <c r="AE23" s="909"/>
      <c r="AF23" s="909"/>
      <c r="AG23" s="909"/>
      <c r="AH23" s="909"/>
      <c r="AI23" s="909"/>
      <c r="AJ23" s="909"/>
      <c r="AK23" s="943"/>
      <c r="AM23" s="5"/>
      <c r="AN23" s="5"/>
      <c r="AO23" s="5"/>
      <c r="AP23" s="201" t="s">
        <v>44</v>
      </c>
      <c r="AQ23" s="909"/>
      <c r="AR23" s="909"/>
      <c r="AS23" s="909"/>
      <c r="AT23" s="909"/>
      <c r="AU23" s="909"/>
      <c r="AV23" s="909"/>
      <c r="AW23" s="909"/>
      <c r="AX23" s="943"/>
      <c r="AZ23" s="5"/>
      <c r="BA23" s="5"/>
      <c r="BB23" s="5"/>
      <c r="BC23" s="201" t="s">
        <v>44</v>
      </c>
      <c r="BD23" s="909"/>
      <c r="BE23" s="909"/>
      <c r="BF23" s="909"/>
      <c r="BG23" s="909"/>
      <c r="BH23" s="909"/>
      <c r="BI23" s="909"/>
      <c r="BJ23" s="909"/>
      <c r="BK23" s="943"/>
      <c r="BM23" s="5"/>
      <c r="BN23" s="5"/>
      <c r="BO23" s="5"/>
    </row>
    <row r="24" spans="3:67">
      <c r="C24" s="201" t="s">
        <v>150</v>
      </c>
      <c r="D24" s="909"/>
      <c r="E24" s="909"/>
      <c r="F24" s="909"/>
      <c r="G24" s="909"/>
      <c r="H24" s="909"/>
      <c r="I24" s="909"/>
      <c r="J24" s="909"/>
      <c r="K24" s="912"/>
      <c r="M24" s="5"/>
      <c r="N24" s="5"/>
      <c r="O24" s="5"/>
      <c r="P24" s="201" t="s">
        <v>150</v>
      </c>
      <c r="Q24" s="909"/>
      <c r="R24" s="909"/>
      <c r="S24" s="909"/>
      <c r="T24" s="909"/>
      <c r="U24" s="909"/>
      <c r="V24" s="909"/>
      <c r="W24" s="909"/>
      <c r="X24" s="912"/>
      <c r="Z24" s="5"/>
      <c r="AA24" s="5"/>
      <c r="AB24" s="5"/>
      <c r="AC24" s="201" t="s">
        <v>150</v>
      </c>
      <c r="AD24" s="909"/>
      <c r="AE24" s="909"/>
      <c r="AF24" s="909"/>
      <c r="AG24" s="909"/>
      <c r="AH24" s="909"/>
      <c r="AI24" s="909"/>
      <c r="AJ24" s="909"/>
      <c r="AK24" s="912"/>
      <c r="AM24" s="5"/>
      <c r="AN24" s="5"/>
      <c r="AO24" s="5"/>
      <c r="AP24" s="201" t="s">
        <v>150</v>
      </c>
      <c r="AQ24" s="909"/>
      <c r="AR24" s="909"/>
      <c r="AS24" s="909"/>
      <c r="AT24" s="909"/>
      <c r="AU24" s="909"/>
      <c r="AV24" s="909"/>
      <c r="AW24" s="909"/>
      <c r="AX24" s="912"/>
      <c r="AZ24" s="5"/>
      <c r="BA24" s="5"/>
      <c r="BB24" s="5"/>
      <c r="BC24" s="201" t="s">
        <v>150</v>
      </c>
      <c r="BD24" s="909"/>
      <c r="BE24" s="909"/>
      <c r="BF24" s="909"/>
      <c r="BG24" s="909"/>
      <c r="BH24" s="909"/>
      <c r="BI24" s="909"/>
      <c r="BJ24" s="909"/>
      <c r="BK24" s="912"/>
      <c r="BM24" s="5"/>
      <c r="BN24" s="5"/>
      <c r="BO24" s="5"/>
    </row>
    <row r="25" spans="3:67">
      <c r="C25" s="201" t="s">
        <v>151</v>
      </c>
      <c r="D25" s="909"/>
      <c r="E25" s="909"/>
      <c r="F25" s="909"/>
      <c r="G25" s="911"/>
      <c r="H25" s="911"/>
      <c r="I25" s="911"/>
      <c r="J25" s="911"/>
      <c r="K25" s="912"/>
      <c r="M25" s="5"/>
      <c r="N25" s="5"/>
      <c r="O25" s="5"/>
      <c r="P25" s="201" t="s">
        <v>151</v>
      </c>
      <c r="Q25" s="909"/>
      <c r="R25" s="909"/>
      <c r="S25" s="909"/>
      <c r="T25" s="911"/>
      <c r="U25" s="911"/>
      <c r="V25" s="911"/>
      <c r="W25" s="911"/>
      <c r="X25" s="912"/>
      <c r="Z25" s="5"/>
      <c r="AA25" s="5"/>
      <c r="AB25" s="5"/>
      <c r="AC25" s="201" t="s">
        <v>151</v>
      </c>
      <c r="AD25" s="909"/>
      <c r="AE25" s="909"/>
      <c r="AF25" s="909"/>
      <c r="AG25" s="911"/>
      <c r="AH25" s="911"/>
      <c r="AI25" s="911"/>
      <c r="AJ25" s="911"/>
      <c r="AK25" s="912"/>
      <c r="AM25" s="5"/>
      <c r="AN25" s="5"/>
      <c r="AO25" s="5"/>
      <c r="AP25" s="201" t="s">
        <v>151</v>
      </c>
      <c r="AQ25" s="909"/>
      <c r="AR25" s="909"/>
      <c r="AS25" s="909"/>
      <c r="AT25" s="911"/>
      <c r="AU25" s="911"/>
      <c r="AV25" s="911"/>
      <c r="AW25" s="911"/>
      <c r="AX25" s="912"/>
      <c r="AZ25" s="5"/>
      <c r="BA25" s="5"/>
      <c r="BB25" s="5"/>
      <c r="BC25" s="201" t="s">
        <v>151</v>
      </c>
      <c r="BD25" s="909"/>
      <c r="BE25" s="909"/>
      <c r="BF25" s="909"/>
      <c r="BG25" s="911"/>
      <c r="BH25" s="911"/>
      <c r="BI25" s="911"/>
      <c r="BJ25" s="911"/>
      <c r="BK25" s="912"/>
      <c r="BM25" s="5"/>
      <c r="BN25" s="5"/>
      <c r="BO25" s="5"/>
    </row>
    <row r="26" spans="3:67" ht="15.75" thickBot="1">
      <c r="C26" s="202" t="s">
        <v>39</v>
      </c>
      <c r="D26" s="761"/>
      <c r="E26" s="761"/>
      <c r="F26" s="761"/>
      <c r="G26" s="776"/>
      <c r="H26" s="776"/>
      <c r="I26" s="776"/>
      <c r="J26" s="776"/>
      <c r="K26" s="913"/>
      <c r="M26" s="5"/>
      <c r="N26" s="5"/>
      <c r="O26" s="5"/>
      <c r="P26" s="202" t="s">
        <v>39</v>
      </c>
      <c r="Q26" s="761"/>
      <c r="R26" s="761"/>
      <c r="S26" s="761"/>
      <c r="T26" s="776"/>
      <c r="U26" s="776"/>
      <c r="V26" s="776"/>
      <c r="W26" s="776"/>
      <c r="X26" s="913"/>
      <c r="Z26" s="5"/>
      <c r="AA26" s="5"/>
      <c r="AB26" s="5"/>
      <c r="AC26" s="202" t="s">
        <v>39</v>
      </c>
      <c r="AD26" s="761"/>
      <c r="AE26" s="761"/>
      <c r="AF26" s="761"/>
      <c r="AG26" s="776"/>
      <c r="AH26" s="776"/>
      <c r="AI26" s="776"/>
      <c r="AJ26" s="776"/>
      <c r="AK26" s="913"/>
      <c r="AM26" s="5"/>
      <c r="AN26" s="5"/>
      <c r="AO26" s="5"/>
      <c r="AP26" s="202" t="s">
        <v>39</v>
      </c>
      <c r="AQ26" s="761"/>
      <c r="AR26" s="761"/>
      <c r="AS26" s="761"/>
      <c r="AT26" s="776"/>
      <c r="AU26" s="776"/>
      <c r="AV26" s="776"/>
      <c r="AW26" s="776"/>
      <c r="AX26" s="913"/>
      <c r="AZ26" s="5"/>
      <c r="BA26" s="5"/>
      <c r="BB26" s="5"/>
      <c r="BC26" s="202" t="s">
        <v>39</v>
      </c>
      <c r="BD26" s="761"/>
      <c r="BE26" s="761"/>
      <c r="BF26" s="761"/>
      <c r="BG26" s="776"/>
      <c r="BH26" s="776"/>
      <c r="BI26" s="776"/>
      <c r="BJ26" s="776"/>
      <c r="BK26" s="913"/>
      <c r="BM26" s="5"/>
      <c r="BN26" s="5"/>
      <c r="BO26" s="5"/>
    </row>
    <row r="27" spans="3:67" ht="15.75" thickBot="1">
      <c r="C27" s="79"/>
      <c r="D27" s="79"/>
      <c r="E27" s="79"/>
      <c r="F27" s="5"/>
      <c r="G27" s="5"/>
      <c r="H27" s="5"/>
      <c r="I27" s="5"/>
      <c r="J27" s="5"/>
      <c r="K27" s="5"/>
      <c r="L27" s="5"/>
      <c r="M27" s="5"/>
      <c r="N27" s="5"/>
      <c r="O27" s="5"/>
      <c r="P27" s="79"/>
      <c r="Q27" s="79"/>
      <c r="R27" s="79"/>
      <c r="S27" s="5"/>
      <c r="T27" s="5"/>
      <c r="U27" s="5"/>
      <c r="V27" s="5"/>
      <c r="W27" s="5"/>
      <c r="X27" s="5"/>
      <c r="Y27" s="5"/>
      <c r="Z27" s="5"/>
      <c r="AA27" s="5"/>
      <c r="AB27" s="5"/>
      <c r="AC27" s="79"/>
      <c r="AD27" s="79"/>
      <c r="AE27" s="79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79"/>
      <c r="AQ27" s="79"/>
      <c r="AR27" s="79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79"/>
      <c r="BD27" s="79"/>
      <c r="BE27" s="79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spans="3:67" ht="15.75" thickBot="1">
      <c r="C28" s="265" t="s">
        <v>717</v>
      </c>
      <c r="D28" s="781" t="s">
        <v>12</v>
      </c>
      <c r="E28" s="782" t="s">
        <v>506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265" t="s">
        <v>717</v>
      </c>
      <c r="Q28" s="781" t="s">
        <v>12</v>
      </c>
      <c r="R28" s="782" t="s">
        <v>506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265" t="s">
        <v>717</v>
      </c>
      <c r="AD28" s="781" t="s">
        <v>12</v>
      </c>
      <c r="AE28" s="782" t="s">
        <v>506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265" t="s">
        <v>717</v>
      </c>
      <c r="AQ28" s="781" t="s">
        <v>12</v>
      </c>
      <c r="AR28" s="782" t="s">
        <v>506</v>
      </c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265" t="s">
        <v>717</v>
      </c>
      <c r="BD28" s="781" t="s">
        <v>12</v>
      </c>
      <c r="BE28" s="782" t="s">
        <v>506</v>
      </c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spans="3:67">
      <c r="C29" s="118" t="s">
        <v>40</v>
      </c>
      <c r="D29" s="783"/>
      <c r="E29" s="784"/>
      <c r="F29" s="5"/>
      <c r="G29" s="5"/>
      <c r="H29" s="5"/>
      <c r="I29" s="5"/>
      <c r="J29" s="5"/>
      <c r="K29" s="5"/>
      <c r="L29" s="5"/>
      <c r="M29" s="5"/>
      <c r="N29" s="5"/>
      <c r="O29" s="5"/>
      <c r="P29" s="118" t="s">
        <v>40</v>
      </c>
      <c r="Q29" s="783"/>
      <c r="R29" s="784"/>
      <c r="S29" s="5"/>
      <c r="T29" s="5"/>
      <c r="U29" s="5"/>
      <c r="V29" s="5"/>
      <c r="W29" s="5"/>
      <c r="X29" s="5"/>
      <c r="Y29" s="5"/>
      <c r="Z29" s="5"/>
      <c r="AA29" s="5"/>
      <c r="AB29" s="5"/>
      <c r="AC29" s="118" t="s">
        <v>40</v>
      </c>
      <c r="AD29" s="783"/>
      <c r="AE29" s="784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118" t="s">
        <v>40</v>
      </c>
      <c r="AQ29" s="783"/>
      <c r="AR29" s="784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118" t="s">
        <v>40</v>
      </c>
      <c r="BD29" s="783"/>
      <c r="BE29" s="784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spans="3:67">
      <c r="C30" s="201" t="s">
        <v>41</v>
      </c>
      <c r="D30" s="914"/>
      <c r="E30" s="915"/>
      <c r="F30" s="5"/>
      <c r="G30" s="5"/>
      <c r="H30" s="5"/>
      <c r="I30" s="5"/>
      <c r="J30" s="5"/>
      <c r="K30" s="5"/>
      <c r="L30" s="5"/>
      <c r="M30" s="5"/>
      <c r="N30" s="5"/>
      <c r="O30" s="5"/>
      <c r="P30" s="201" t="s">
        <v>41</v>
      </c>
      <c r="Q30" s="914"/>
      <c r="R30" s="915"/>
      <c r="S30" s="5"/>
      <c r="T30" s="5"/>
      <c r="U30" s="5"/>
      <c r="V30" s="5"/>
      <c r="W30" s="5"/>
      <c r="X30" s="5"/>
      <c r="Y30" s="5"/>
      <c r="Z30" s="5"/>
      <c r="AA30" s="5"/>
      <c r="AB30" s="5"/>
      <c r="AC30" s="201" t="s">
        <v>41</v>
      </c>
      <c r="AD30" s="914"/>
      <c r="AE30" s="91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201" t="s">
        <v>41</v>
      </c>
      <c r="AQ30" s="914"/>
      <c r="AR30" s="91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201" t="s">
        <v>41</v>
      </c>
      <c r="BD30" s="909"/>
      <c r="BE30" s="91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spans="3:67" ht="15.75" thickBot="1">
      <c r="C31" s="202" t="s">
        <v>42</v>
      </c>
      <c r="D31" s="716"/>
      <c r="E31" s="772"/>
      <c r="F31" s="5"/>
      <c r="G31" s="5"/>
      <c r="H31" s="5"/>
      <c r="I31" s="5"/>
      <c r="J31" s="5"/>
      <c r="K31" s="5"/>
      <c r="L31" s="5"/>
      <c r="M31" s="5"/>
      <c r="N31" s="5"/>
      <c r="O31" s="5"/>
      <c r="P31" s="202" t="s">
        <v>42</v>
      </c>
      <c r="Q31" s="716"/>
      <c r="R31" s="772"/>
      <c r="S31" s="5"/>
      <c r="T31" s="5"/>
      <c r="U31" s="5"/>
      <c r="V31" s="5"/>
      <c r="W31" s="5"/>
      <c r="X31" s="5"/>
      <c r="Y31" s="5"/>
      <c r="Z31" s="5"/>
      <c r="AA31" s="5"/>
      <c r="AB31" s="5"/>
      <c r="AC31" s="202" t="s">
        <v>42</v>
      </c>
      <c r="AD31" s="716"/>
      <c r="AE31" s="772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202" t="s">
        <v>42</v>
      </c>
      <c r="AQ31" s="716"/>
      <c r="AR31" s="772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202" t="s">
        <v>42</v>
      </c>
      <c r="BD31" s="716"/>
      <c r="BE31" s="772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3:67" ht="15.75" thickBot="1">
      <c r="C32" s="79"/>
      <c r="D32" s="79"/>
      <c r="E32" s="79"/>
      <c r="F32" s="5"/>
      <c r="G32" s="5"/>
      <c r="H32" s="5"/>
      <c r="I32" s="5"/>
      <c r="J32" s="5"/>
      <c r="K32" s="5"/>
      <c r="L32" s="5"/>
      <c r="M32" s="5"/>
      <c r="N32" s="5"/>
      <c r="O32" s="5"/>
      <c r="P32" s="79"/>
      <c r="Q32" s="79"/>
      <c r="R32" s="79"/>
      <c r="S32" s="5"/>
      <c r="T32" s="5"/>
      <c r="U32" s="5"/>
      <c r="V32" s="5"/>
      <c r="W32" s="5"/>
      <c r="X32" s="5"/>
      <c r="Y32" s="5"/>
      <c r="Z32" s="5"/>
      <c r="AA32" s="5"/>
      <c r="AB32" s="5"/>
      <c r="AC32" s="79"/>
      <c r="AD32" s="79"/>
      <c r="AE32" s="79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79"/>
      <c r="AQ32" s="79"/>
      <c r="AR32" s="79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79"/>
      <c r="BD32" s="79"/>
      <c r="BE32" s="79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3:67" ht="51.75" thickBot="1">
      <c r="C33" s="250" t="s">
        <v>319</v>
      </c>
      <c r="D33" s="773" t="s">
        <v>704</v>
      </c>
      <c r="E33" s="773" t="s">
        <v>702</v>
      </c>
      <c r="F33" s="774" t="s">
        <v>703</v>
      </c>
      <c r="G33" s="774" t="s">
        <v>507</v>
      </c>
      <c r="H33" s="5"/>
      <c r="I33" s="5"/>
      <c r="J33" s="5"/>
      <c r="K33" s="5"/>
      <c r="L33" s="5"/>
      <c r="M33" s="5"/>
      <c r="N33" s="5"/>
      <c r="O33" s="5"/>
      <c r="P33" s="250" t="s">
        <v>319</v>
      </c>
      <c r="Q33" s="773" t="s">
        <v>704</v>
      </c>
      <c r="R33" s="773" t="s">
        <v>702</v>
      </c>
      <c r="S33" s="774" t="s">
        <v>703</v>
      </c>
      <c r="T33" s="774" t="s">
        <v>507</v>
      </c>
      <c r="U33" s="5"/>
      <c r="V33" s="5"/>
      <c r="W33" s="5"/>
      <c r="X33" s="5"/>
      <c r="Y33" s="5"/>
      <c r="Z33" s="5"/>
      <c r="AA33" s="5"/>
      <c r="AC33" s="250" t="s">
        <v>319</v>
      </c>
      <c r="AD33" s="773" t="s">
        <v>704</v>
      </c>
      <c r="AE33" s="773" t="s">
        <v>702</v>
      </c>
      <c r="AF33" s="774" t="s">
        <v>703</v>
      </c>
      <c r="AG33" s="774" t="s">
        <v>507</v>
      </c>
      <c r="AH33" s="5"/>
      <c r="AI33" s="5"/>
      <c r="AJ33" s="5"/>
      <c r="AK33" s="5"/>
      <c r="AL33" s="5"/>
      <c r="AM33" s="5"/>
      <c r="AN33" s="5"/>
      <c r="AP33" s="250" t="s">
        <v>319</v>
      </c>
      <c r="AQ33" s="773" t="s">
        <v>704</v>
      </c>
      <c r="AR33" s="773" t="s">
        <v>702</v>
      </c>
      <c r="AS33" s="774" t="s">
        <v>703</v>
      </c>
      <c r="AT33" s="774" t="s">
        <v>507</v>
      </c>
      <c r="AU33" s="5"/>
      <c r="AV33" s="5"/>
      <c r="AW33" s="5"/>
      <c r="AX33" s="5"/>
      <c r="AY33" s="5"/>
      <c r="AZ33" s="5"/>
      <c r="BA33" s="5"/>
      <c r="BC33" s="250" t="s">
        <v>319</v>
      </c>
      <c r="BD33" s="773" t="s">
        <v>704</v>
      </c>
      <c r="BE33" s="773" t="s">
        <v>702</v>
      </c>
      <c r="BF33" s="774" t="s">
        <v>703</v>
      </c>
      <c r="BG33" s="774" t="s">
        <v>507</v>
      </c>
      <c r="BH33" s="5"/>
      <c r="BI33" s="5"/>
      <c r="BJ33" s="5"/>
      <c r="BK33" s="5"/>
      <c r="BL33" s="5"/>
      <c r="BM33" s="5"/>
      <c r="BN33" s="5"/>
    </row>
    <row r="34" spans="3:67" ht="14.25" customHeight="1">
      <c r="C34" s="201" t="s">
        <v>508</v>
      </c>
      <c r="D34" s="916">
        <f>D11+D17+D23</f>
        <v>0</v>
      </c>
      <c r="E34" s="916">
        <f>E11+E17+E23</f>
        <v>0</v>
      </c>
      <c r="F34" s="916">
        <f>F11+F17+F23</f>
        <v>0</v>
      </c>
      <c r="G34" s="917"/>
      <c r="H34" s="5"/>
      <c r="I34" s="5"/>
      <c r="J34" s="5"/>
      <c r="K34" s="5"/>
      <c r="L34" s="5"/>
      <c r="M34" s="5"/>
      <c r="N34" s="5"/>
      <c r="O34" s="5"/>
      <c r="P34" s="201" t="s">
        <v>508</v>
      </c>
      <c r="Q34" s="916">
        <f>Q11+Q17+Q23</f>
        <v>0</v>
      </c>
      <c r="R34" s="916">
        <f>R11+R17+R23</f>
        <v>0</v>
      </c>
      <c r="S34" s="916">
        <f>S11+S17+S23</f>
        <v>0</v>
      </c>
      <c r="T34" s="917"/>
      <c r="U34" s="5"/>
      <c r="V34" s="5"/>
      <c r="W34" s="5"/>
      <c r="X34" s="5"/>
      <c r="Y34" s="5"/>
      <c r="Z34" s="5"/>
      <c r="AA34" s="5"/>
      <c r="AC34" s="201" t="s">
        <v>508</v>
      </c>
      <c r="AD34" s="916">
        <f>AD11+AD17+AD23</f>
        <v>0</v>
      </c>
      <c r="AE34" s="916">
        <f>AE11+AE17+AE23</f>
        <v>0</v>
      </c>
      <c r="AF34" s="916">
        <f>AF11+AF17+AF23</f>
        <v>0</v>
      </c>
      <c r="AG34" s="917"/>
      <c r="AH34" s="5"/>
      <c r="AI34" s="5"/>
      <c r="AJ34" s="5"/>
      <c r="AK34" s="5"/>
      <c r="AL34" s="5"/>
      <c r="AM34" s="5"/>
      <c r="AN34" s="5"/>
      <c r="AP34" s="201" t="s">
        <v>508</v>
      </c>
      <c r="AQ34" s="916">
        <f>AQ11+AQ17+AQ23</f>
        <v>0</v>
      </c>
      <c r="AR34" s="916">
        <f>AR11+AR17+AR23</f>
        <v>0</v>
      </c>
      <c r="AS34" s="916">
        <f>AS11+AS17+AS23</f>
        <v>0</v>
      </c>
      <c r="AT34" s="917"/>
      <c r="AU34" s="5"/>
      <c r="AV34" s="5"/>
      <c r="AW34" s="5"/>
      <c r="AX34" s="5"/>
      <c r="AY34" s="5"/>
      <c r="AZ34" s="5"/>
      <c r="BA34" s="5"/>
      <c r="BC34" s="201" t="s">
        <v>508</v>
      </c>
      <c r="BD34" s="916">
        <f>BD11+BD17+BD23</f>
        <v>0</v>
      </c>
      <c r="BE34" s="916">
        <f>BE11+BE17+BE23</f>
        <v>0</v>
      </c>
      <c r="BF34" s="916">
        <f>BF11+BF17+BF23</f>
        <v>0</v>
      </c>
      <c r="BG34" s="917"/>
      <c r="BH34" s="5"/>
      <c r="BI34" s="5"/>
      <c r="BJ34" s="5"/>
      <c r="BK34" s="5"/>
      <c r="BL34" s="5"/>
      <c r="BM34" s="5"/>
      <c r="BN34" s="5"/>
    </row>
    <row r="35" spans="3:67" ht="15.75" thickBot="1">
      <c r="C35" s="269" t="s">
        <v>509</v>
      </c>
      <c r="D35" s="761"/>
      <c r="E35" s="761"/>
      <c r="F35" s="772"/>
      <c r="G35" s="772"/>
      <c r="H35" s="5"/>
      <c r="I35" s="5"/>
      <c r="J35" s="5"/>
      <c r="K35" s="5"/>
      <c r="L35" s="5"/>
      <c r="M35" s="5"/>
      <c r="N35" s="5"/>
      <c r="O35" s="5"/>
      <c r="P35" s="269" t="s">
        <v>509</v>
      </c>
      <c r="Q35" s="761"/>
      <c r="R35" s="761"/>
      <c r="S35" s="772"/>
      <c r="T35" s="772"/>
      <c r="U35" s="5"/>
      <c r="V35" s="5"/>
      <c r="W35" s="5"/>
      <c r="X35" s="5"/>
      <c r="Y35" s="5"/>
      <c r="Z35" s="5"/>
      <c r="AA35" s="5"/>
      <c r="AC35" s="269" t="s">
        <v>509</v>
      </c>
      <c r="AD35" s="761"/>
      <c r="AE35" s="761"/>
      <c r="AF35" s="772"/>
      <c r="AG35" s="772"/>
      <c r="AH35" s="5"/>
      <c r="AI35" s="5"/>
      <c r="AJ35" s="5"/>
      <c r="AK35" s="5"/>
      <c r="AL35" s="5"/>
      <c r="AM35" s="5"/>
      <c r="AN35" s="5"/>
      <c r="AP35" s="269" t="s">
        <v>509</v>
      </c>
      <c r="AQ35" s="761"/>
      <c r="AR35" s="761"/>
      <c r="AS35" s="772"/>
      <c r="AT35" s="772"/>
      <c r="AU35" s="5"/>
      <c r="AV35" s="5"/>
      <c r="AW35" s="5"/>
      <c r="AX35" s="5"/>
      <c r="AY35" s="5"/>
      <c r="AZ35" s="5"/>
      <c r="BA35" s="5"/>
      <c r="BC35" s="269" t="s">
        <v>509</v>
      </c>
      <c r="BD35" s="761"/>
      <c r="BE35" s="761"/>
      <c r="BF35" s="772"/>
      <c r="BG35" s="772"/>
      <c r="BH35" s="5"/>
      <c r="BI35" s="5"/>
      <c r="BJ35" s="5"/>
      <c r="BK35" s="5"/>
      <c r="BL35" s="5"/>
      <c r="BM35" s="5"/>
      <c r="BN35" s="5"/>
    </row>
    <row r="36" spans="3:67">
      <c r="C36" s="201" t="s">
        <v>510</v>
      </c>
      <c r="D36" s="916">
        <f>D12-D13+D18-D19+D24-D25</f>
        <v>0</v>
      </c>
      <c r="E36" s="916">
        <f>E12-E13+E18-E19+E24-E25</f>
        <v>0</v>
      </c>
      <c r="F36" s="916">
        <f>F12-F13+F18-F19+F24-F25</f>
        <v>0</v>
      </c>
      <c r="G36" s="917"/>
      <c r="H36" s="5"/>
      <c r="I36" s="5"/>
      <c r="J36" s="5"/>
      <c r="K36" s="5"/>
      <c r="L36" s="5"/>
      <c r="M36" s="5"/>
      <c r="N36" s="5"/>
      <c r="O36" s="5"/>
      <c r="P36" s="201" t="s">
        <v>510</v>
      </c>
      <c r="Q36" s="916">
        <f>Q12-Q13+Q18-Q19+Q24-Q25</f>
        <v>0</v>
      </c>
      <c r="R36" s="916">
        <f>R12-R13+R18-R19+R24-R25</f>
        <v>0</v>
      </c>
      <c r="S36" s="916">
        <f>S12-S13+S18-S19+S24-S25</f>
        <v>0</v>
      </c>
      <c r="T36" s="917"/>
      <c r="U36" s="5"/>
      <c r="V36" s="5"/>
      <c r="W36" s="5"/>
      <c r="X36" s="5"/>
      <c r="Y36" s="5"/>
      <c r="Z36" s="5"/>
      <c r="AA36" s="5"/>
      <c r="AC36" s="201" t="s">
        <v>510</v>
      </c>
      <c r="AD36" s="916">
        <f>AD12-AD13+AD18-AD19+AD24-AD25</f>
        <v>0</v>
      </c>
      <c r="AE36" s="916">
        <f>AE12-AE13+AE18-AE19+AE24-AE25</f>
        <v>0</v>
      </c>
      <c r="AF36" s="916">
        <f>AF12-AF13+AF18-AF19+AF24-AF25</f>
        <v>0</v>
      </c>
      <c r="AG36" s="917"/>
      <c r="AH36" s="5"/>
      <c r="AI36" s="5"/>
      <c r="AJ36" s="5"/>
      <c r="AK36" s="5"/>
      <c r="AL36" s="5"/>
      <c r="AM36" s="5"/>
      <c r="AN36" s="5"/>
      <c r="AP36" s="201" t="s">
        <v>510</v>
      </c>
      <c r="AQ36" s="916">
        <f>AQ12-AQ13+AQ18-AQ19+AQ24-AQ25</f>
        <v>0</v>
      </c>
      <c r="AR36" s="916">
        <f>AR12-AR13+AR18-AR19+AR24-AR25</f>
        <v>0</v>
      </c>
      <c r="AS36" s="916">
        <f>AS12-AS13+AS18-AS19+AS24-AS25</f>
        <v>0</v>
      </c>
      <c r="AT36" s="917"/>
      <c r="AU36" s="5"/>
      <c r="AV36" s="5"/>
      <c r="AW36" s="5"/>
      <c r="AX36" s="5"/>
      <c r="AY36" s="5"/>
      <c r="AZ36" s="5"/>
      <c r="BA36" s="5"/>
      <c r="BC36" s="201" t="s">
        <v>510</v>
      </c>
      <c r="BD36" s="916">
        <f>BD12-BD13+BD18-BD19+BD24-BD25</f>
        <v>0</v>
      </c>
      <c r="BE36" s="916">
        <f>BE12-BE13+BE18-BE19+BE24-BE25</f>
        <v>0</v>
      </c>
      <c r="BF36" s="916">
        <f>BF12-BF13+BF18-BF19+BF24-BF25</f>
        <v>0</v>
      </c>
      <c r="BG36" s="917"/>
      <c r="BH36" s="5"/>
      <c r="BI36" s="5"/>
      <c r="BJ36" s="5"/>
      <c r="BK36" s="5"/>
      <c r="BL36" s="5"/>
      <c r="BM36" s="5"/>
      <c r="BN36" s="5"/>
    </row>
    <row r="37" spans="3:67" ht="15.75" thickBot="1">
      <c r="C37" s="202" t="s">
        <v>511</v>
      </c>
      <c r="D37" s="761"/>
      <c r="E37" s="761"/>
      <c r="F37" s="772"/>
      <c r="G37" s="772"/>
      <c r="H37" s="5"/>
      <c r="I37" s="5"/>
      <c r="J37" s="5"/>
      <c r="K37" s="5"/>
      <c r="L37" s="5"/>
      <c r="M37" s="5"/>
      <c r="N37" s="5"/>
      <c r="O37" s="5"/>
      <c r="P37" s="202" t="s">
        <v>511</v>
      </c>
      <c r="Q37" s="761"/>
      <c r="R37" s="761"/>
      <c r="S37" s="772"/>
      <c r="T37" s="772"/>
      <c r="U37" s="5"/>
      <c r="V37" s="5"/>
      <c r="W37" s="5"/>
      <c r="X37" s="5"/>
      <c r="Y37" s="5"/>
      <c r="Z37" s="5"/>
      <c r="AA37" s="5"/>
      <c r="AC37" s="202" t="s">
        <v>511</v>
      </c>
      <c r="AD37" s="761"/>
      <c r="AE37" s="761"/>
      <c r="AF37" s="772"/>
      <c r="AG37" s="772"/>
      <c r="AH37" s="5"/>
      <c r="AI37" s="5"/>
      <c r="AJ37" s="5"/>
      <c r="AK37" s="5"/>
      <c r="AL37" s="5"/>
      <c r="AM37" s="5"/>
      <c r="AN37" s="5"/>
      <c r="AP37" s="202" t="s">
        <v>511</v>
      </c>
      <c r="AQ37" s="761"/>
      <c r="AR37" s="761"/>
      <c r="AS37" s="772"/>
      <c r="AT37" s="772"/>
      <c r="AU37" s="5"/>
      <c r="AV37" s="5"/>
      <c r="AW37" s="5"/>
      <c r="AX37" s="5"/>
      <c r="AY37" s="5"/>
      <c r="AZ37" s="5"/>
      <c r="BA37" s="5"/>
      <c r="BC37" s="202" t="s">
        <v>511</v>
      </c>
      <c r="BD37" s="761"/>
      <c r="BE37" s="761"/>
      <c r="BF37" s="772"/>
      <c r="BG37" s="772"/>
      <c r="BH37" s="5"/>
      <c r="BI37" s="5"/>
      <c r="BJ37" s="5"/>
      <c r="BK37" s="5"/>
      <c r="BL37" s="5"/>
      <c r="BM37" s="5"/>
      <c r="BN37" s="5"/>
    </row>
    <row r="38" spans="3:67" ht="15.75" thickBot="1">
      <c r="C38" s="79"/>
      <c r="D38" s="79"/>
      <c r="E38" s="79"/>
      <c r="F38" s="5"/>
      <c r="G38" s="5"/>
      <c r="H38" s="5"/>
      <c r="I38" s="5"/>
      <c r="J38" s="5"/>
      <c r="K38" s="5"/>
      <c r="L38" s="5"/>
      <c r="M38" s="5"/>
      <c r="N38" s="5"/>
      <c r="O38" s="5"/>
      <c r="P38" s="79"/>
      <c r="Q38" s="79"/>
      <c r="R38" s="79"/>
      <c r="S38" s="5"/>
      <c r="T38" s="5"/>
      <c r="U38" s="5"/>
      <c r="V38" s="5"/>
      <c r="W38" s="5"/>
      <c r="X38" s="5"/>
      <c r="Y38" s="5"/>
      <c r="Z38" s="5"/>
      <c r="AA38" s="5"/>
      <c r="AC38" s="79"/>
      <c r="AD38" s="79"/>
      <c r="AE38" s="79"/>
      <c r="AF38" s="5"/>
      <c r="AG38" s="5"/>
      <c r="AH38" s="5"/>
      <c r="AI38" s="5"/>
      <c r="AJ38" s="5"/>
      <c r="AK38" s="5"/>
      <c r="AL38" s="5"/>
      <c r="AM38" s="5"/>
      <c r="AN38" s="5"/>
      <c r="AP38" s="79"/>
      <c r="AQ38" s="79"/>
      <c r="AR38" s="79"/>
      <c r="AS38" s="5"/>
      <c r="AT38" s="5"/>
      <c r="AU38" s="5"/>
      <c r="AV38" s="5"/>
      <c r="AW38" s="5"/>
      <c r="AX38" s="5"/>
      <c r="AY38" s="5"/>
      <c r="AZ38" s="5"/>
      <c r="BA38" s="5"/>
      <c r="BC38" s="79"/>
      <c r="BD38" s="79"/>
      <c r="BE38" s="79"/>
      <c r="BF38" s="5"/>
      <c r="BG38" s="5"/>
      <c r="BH38" s="5"/>
      <c r="BI38" s="5"/>
      <c r="BJ38" s="5"/>
      <c r="BK38" s="5"/>
      <c r="BL38" s="5"/>
      <c r="BM38" s="5"/>
      <c r="BN38" s="5"/>
    </row>
    <row r="39" spans="3:67" ht="64.5" thickBot="1">
      <c r="C39" s="255" t="s">
        <v>512</v>
      </c>
      <c r="D39" s="773" t="s">
        <v>703</v>
      </c>
      <c r="E39" s="773" t="s">
        <v>146</v>
      </c>
      <c r="F39" s="773" t="s">
        <v>147</v>
      </c>
      <c r="G39" s="773" t="s">
        <v>316</v>
      </c>
      <c r="H39" s="773" t="s">
        <v>317</v>
      </c>
      <c r="I39" s="773" t="s">
        <v>564</v>
      </c>
      <c r="J39" s="773" t="s">
        <v>565</v>
      </c>
      <c r="K39" s="773" t="s">
        <v>61</v>
      </c>
      <c r="L39" s="773" t="s">
        <v>318</v>
      </c>
      <c r="M39" s="5"/>
      <c r="N39" s="5"/>
      <c r="O39" s="5"/>
      <c r="P39" s="255" t="s">
        <v>512</v>
      </c>
      <c r="Q39" s="773" t="s">
        <v>703</v>
      </c>
      <c r="R39" s="773" t="s">
        <v>146</v>
      </c>
      <c r="S39" s="773" t="s">
        <v>147</v>
      </c>
      <c r="T39" s="773" t="s">
        <v>316</v>
      </c>
      <c r="U39" s="773" t="s">
        <v>317</v>
      </c>
      <c r="V39" s="773" t="s">
        <v>564</v>
      </c>
      <c r="W39" s="773" t="s">
        <v>565</v>
      </c>
      <c r="X39" s="773" t="s">
        <v>61</v>
      </c>
      <c r="Y39" s="773" t="s">
        <v>318</v>
      </c>
      <c r="Z39" s="5"/>
      <c r="AA39" s="5"/>
      <c r="AC39" s="255" t="s">
        <v>512</v>
      </c>
      <c r="AD39" s="773" t="s">
        <v>703</v>
      </c>
      <c r="AE39" s="773" t="s">
        <v>146</v>
      </c>
      <c r="AF39" s="773" t="s">
        <v>147</v>
      </c>
      <c r="AG39" s="773" t="s">
        <v>316</v>
      </c>
      <c r="AH39" s="773" t="s">
        <v>317</v>
      </c>
      <c r="AI39" s="773" t="s">
        <v>564</v>
      </c>
      <c r="AJ39" s="773" t="s">
        <v>565</v>
      </c>
      <c r="AK39" s="773" t="s">
        <v>61</v>
      </c>
      <c r="AL39" s="773" t="s">
        <v>318</v>
      </c>
      <c r="AM39" s="5"/>
      <c r="AN39" s="5"/>
      <c r="AP39" s="255" t="s">
        <v>512</v>
      </c>
      <c r="AQ39" s="773" t="s">
        <v>703</v>
      </c>
      <c r="AR39" s="773" t="s">
        <v>146</v>
      </c>
      <c r="AS39" s="773" t="s">
        <v>147</v>
      </c>
      <c r="AT39" s="773" t="s">
        <v>316</v>
      </c>
      <c r="AU39" s="773" t="s">
        <v>317</v>
      </c>
      <c r="AV39" s="773" t="s">
        <v>564</v>
      </c>
      <c r="AW39" s="773" t="s">
        <v>565</v>
      </c>
      <c r="AX39" s="773" t="s">
        <v>61</v>
      </c>
      <c r="AY39" s="773" t="s">
        <v>318</v>
      </c>
      <c r="AZ39" s="5"/>
      <c r="BA39" s="5"/>
      <c r="BC39" s="255" t="s">
        <v>512</v>
      </c>
      <c r="BD39" s="773" t="s">
        <v>703</v>
      </c>
      <c r="BE39" s="773" t="s">
        <v>146</v>
      </c>
      <c r="BF39" s="773" t="s">
        <v>147</v>
      </c>
      <c r="BG39" s="773" t="s">
        <v>316</v>
      </c>
      <c r="BH39" s="773" t="s">
        <v>317</v>
      </c>
      <c r="BI39" s="773" t="s">
        <v>564</v>
      </c>
      <c r="BJ39" s="773" t="s">
        <v>565</v>
      </c>
      <c r="BK39" s="773" t="s">
        <v>61</v>
      </c>
      <c r="BL39" s="773" t="s">
        <v>318</v>
      </c>
      <c r="BM39" s="5"/>
      <c r="BN39" s="5"/>
    </row>
    <row r="40" spans="3:67">
      <c r="C40" s="261"/>
      <c r="D40" s="909"/>
      <c r="E40" s="909"/>
      <c r="F40" s="909"/>
      <c r="G40" s="909"/>
      <c r="H40" s="909"/>
      <c r="I40" s="909"/>
      <c r="J40" s="909"/>
      <c r="K40" s="909"/>
      <c r="L40" s="909"/>
      <c r="M40" s="5"/>
      <c r="N40" s="5"/>
      <c r="O40" s="5"/>
      <c r="P40" s="261"/>
      <c r="Q40" s="909"/>
      <c r="R40" s="909"/>
      <c r="S40" s="909"/>
      <c r="T40" s="909"/>
      <c r="U40" s="909"/>
      <c r="V40" s="909"/>
      <c r="W40" s="909"/>
      <c r="X40" s="909"/>
      <c r="Y40" s="909"/>
      <c r="Z40" s="5"/>
      <c r="AA40" s="5"/>
      <c r="AC40" s="261"/>
      <c r="AD40" s="909"/>
      <c r="AE40" s="909"/>
      <c r="AF40" s="909"/>
      <c r="AG40" s="909"/>
      <c r="AH40" s="909"/>
      <c r="AI40" s="909"/>
      <c r="AJ40" s="909"/>
      <c r="AK40" s="909"/>
      <c r="AL40" s="909"/>
      <c r="AM40" s="5"/>
      <c r="AN40" s="5"/>
      <c r="AP40" s="261"/>
      <c r="AQ40" s="909"/>
      <c r="AR40" s="909"/>
      <c r="AS40" s="909"/>
      <c r="AT40" s="909"/>
      <c r="AU40" s="909"/>
      <c r="AV40" s="909"/>
      <c r="AW40" s="909"/>
      <c r="AX40" s="909"/>
      <c r="AY40" s="909"/>
      <c r="AZ40" s="5"/>
      <c r="BA40" s="5"/>
      <c r="BC40" s="261"/>
      <c r="BD40" s="909"/>
      <c r="BE40" s="909"/>
      <c r="BF40" s="909"/>
      <c r="BG40" s="909"/>
      <c r="BH40" s="909"/>
      <c r="BI40" s="909"/>
      <c r="BJ40" s="909"/>
      <c r="BK40" s="909"/>
      <c r="BL40" s="909"/>
      <c r="BM40" s="5"/>
      <c r="BN40" s="5"/>
    </row>
    <row r="41" spans="3:67">
      <c r="C41" s="79"/>
      <c r="D41" s="79"/>
      <c r="E41" s="79"/>
      <c r="F41" s="5"/>
      <c r="G41" s="5"/>
      <c r="H41" s="5"/>
      <c r="I41" s="5"/>
      <c r="J41" s="5"/>
      <c r="K41" s="5"/>
      <c r="L41" s="5"/>
      <c r="M41" s="5"/>
      <c r="N41" s="5"/>
      <c r="O41" s="5"/>
      <c r="P41" s="79"/>
      <c r="Q41" s="79"/>
      <c r="R41" s="79"/>
      <c r="S41" s="5"/>
      <c r="T41" s="5"/>
      <c r="U41" s="5"/>
      <c r="V41" s="5"/>
      <c r="W41" s="5"/>
      <c r="X41" s="5"/>
      <c r="Y41" s="5"/>
      <c r="Z41" s="5"/>
      <c r="AA41" s="5"/>
      <c r="AC41" s="79"/>
      <c r="AD41" s="79"/>
      <c r="AE41" s="79"/>
      <c r="AF41" s="5"/>
      <c r="AG41" s="5"/>
      <c r="AH41" s="5"/>
      <c r="AI41" s="5"/>
      <c r="AJ41" s="5"/>
      <c r="AK41" s="5"/>
      <c r="AL41" s="5"/>
      <c r="AM41" s="5"/>
      <c r="AN41" s="5"/>
      <c r="AP41" s="79"/>
      <c r="AQ41" s="79"/>
      <c r="AR41" s="79"/>
      <c r="AS41" s="5"/>
      <c r="AT41" s="5"/>
      <c r="AU41" s="5"/>
      <c r="AV41" s="5"/>
      <c r="AW41" s="5"/>
      <c r="AX41" s="5"/>
      <c r="AY41" s="5"/>
      <c r="AZ41" s="5"/>
      <c r="BA41" s="5"/>
      <c r="BC41" s="79"/>
      <c r="BD41" s="79"/>
      <c r="BE41" s="79"/>
      <c r="BF41" s="5"/>
      <c r="BG41" s="5"/>
      <c r="BH41" s="5"/>
      <c r="BI41" s="5"/>
      <c r="BJ41" s="5"/>
      <c r="BK41" s="5"/>
      <c r="BL41" s="5"/>
      <c r="BM41" s="5"/>
      <c r="BN41" s="5"/>
    </row>
    <row r="42" spans="3:67">
      <c r="C42" s="79"/>
      <c r="D42" s="79"/>
      <c r="E42" s="79"/>
      <c r="F42" s="5"/>
      <c r="G42" s="5"/>
      <c r="H42" s="5"/>
      <c r="I42" s="5"/>
      <c r="J42" s="5"/>
      <c r="K42" s="5"/>
      <c r="L42" s="5"/>
      <c r="M42" s="5"/>
      <c r="N42" s="5"/>
      <c r="O42" s="5"/>
      <c r="P42" s="79"/>
      <c r="Q42" s="79"/>
      <c r="R42" s="79"/>
      <c r="S42" s="5"/>
      <c r="T42" s="5"/>
      <c r="U42" s="5"/>
      <c r="V42" s="5"/>
      <c r="W42" s="5"/>
      <c r="X42" s="5"/>
      <c r="Y42" s="5"/>
      <c r="Z42" s="5"/>
      <c r="AA42" s="5"/>
      <c r="AC42" s="79"/>
      <c r="AD42" s="79"/>
      <c r="AE42" s="79"/>
      <c r="AF42" s="5"/>
      <c r="AG42" s="5"/>
      <c r="AH42" s="5"/>
      <c r="AI42" s="5"/>
      <c r="AJ42" s="5"/>
      <c r="AK42" s="5"/>
      <c r="AL42" s="5"/>
      <c r="AM42" s="5"/>
      <c r="AN42" s="5"/>
      <c r="AP42" s="79"/>
      <c r="AQ42" s="79"/>
      <c r="AR42" s="79"/>
      <c r="AS42" s="5"/>
      <c r="AT42" s="5"/>
      <c r="AU42" s="5"/>
      <c r="AV42" s="5"/>
      <c r="AW42" s="5"/>
      <c r="AX42" s="5"/>
      <c r="AY42" s="5"/>
      <c r="AZ42" s="5"/>
      <c r="BA42" s="5"/>
      <c r="BC42" s="79"/>
      <c r="BD42" s="79"/>
      <c r="BE42" s="79"/>
      <c r="BF42" s="5"/>
      <c r="BG42" s="5"/>
      <c r="BH42" s="5"/>
      <c r="BI42" s="5"/>
      <c r="BJ42" s="5"/>
      <c r="BK42" s="5"/>
      <c r="BL42" s="5"/>
      <c r="BM42" s="5"/>
      <c r="BN42" s="5"/>
    </row>
    <row r="44" spans="3:67" ht="18">
      <c r="C44" s="10" t="s">
        <v>513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 t="s">
        <v>513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 t="s">
        <v>513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 t="s">
        <v>513</v>
      </c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 t="s">
        <v>513</v>
      </c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</row>
    <row r="45" spans="3:67" ht="15.75" thickBot="1">
      <c r="C45" s="79"/>
      <c r="D45" s="79"/>
      <c r="E45" s="79"/>
      <c r="F45" s="5"/>
      <c r="G45" s="5"/>
      <c r="H45" s="5"/>
      <c r="I45" s="5"/>
      <c r="J45" s="5"/>
      <c r="K45" s="5"/>
      <c r="L45" s="5"/>
      <c r="M45" s="5"/>
      <c r="N45" s="5"/>
      <c r="O45" s="5"/>
      <c r="P45" s="79"/>
      <c r="Q45" s="79"/>
      <c r="R45" s="79"/>
      <c r="S45" s="5"/>
      <c r="T45" s="5"/>
      <c r="U45" s="5"/>
      <c r="V45" s="5"/>
      <c r="W45" s="5"/>
      <c r="X45" s="5"/>
      <c r="Y45" s="5"/>
      <c r="Z45" s="5"/>
      <c r="AA45" s="5"/>
      <c r="AC45" s="79"/>
      <c r="AD45" s="79"/>
      <c r="AE45" s="79"/>
      <c r="AF45" s="5"/>
      <c r="AG45" s="5"/>
      <c r="AH45" s="5"/>
      <c r="AI45" s="5"/>
      <c r="AJ45" s="5"/>
      <c r="AK45" s="5"/>
      <c r="AL45" s="5"/>
      <c r="AM45" s="5"/>
      <c r="AN45" s="5"/>
      <c r="AP45" s="79"/>
      <c r="AQ45" s="79"/>
      <c r="AR45" s="79"/>
      <c r="AS45" s="5"/>
      <c r="AT45" s="5"/>
      <c r="AU45" s="5"/>
      <c r="AV45" s="5"/>
      <c r="AW45" s="5"/>
      <c r="AX45" s="5"/>
      <c r="AY45" s="5"/>
      <c r="AZ45" s="5"/>
      <c r="BA45" s="5"/>
      <c r="BC45" s="79"/>
      <c r="BD45" s="79"/>
      <c r="BE45" s="79"/>
      <c r="BF45" s="5"/>
      <c r="BG45" s="5"/>
      <c r="BH45" s="5"/>
      <c r="BI45" s="5"/>
      <c r="BJ45" s="5"/>
      <c r="BK45" s="5"/>
      <c r="BL45" s="5"/>
      <c r="BM45" s="5"/>
      <c r="BN45" s="5"/>
    </row>
    <row r="46" spans="3:67" ht="51.75" thickBot="1">
      <c r="C46" s="250" t="s">
        <v>145</v>
      </c>
      <c r="D46" s="255" t="s">
        <v>704</v>
      </c>
      <c r="E46" s="255" t="s">
        <v>702</v>
      </c>
      <c r="F46" s="255" t="s">
        <v>703</v>
      </c>
      <c r="G46" s="255" t="s">
        <v>503</v>
      </c>
      <c r="H46" s="255" t="s">
        <v>504</v>
      </c>
      <c r="I46" s="255" t="s">
        <v>505</v>
      </c>
      <c r="J46" s="255" t="s">
        <v>504</v>
      </c>
      <c r="K46" s="255" t="s">
        <v>148</v>
      </c>
      <c r="L46" s="256" t="s">
        <v>149</v>
      </c>
      <c r="M46" s="5"/>
      <c r="N46" s="5"/>
      <c r="O46" s="5"/>
      <c r="P46" s="250" t="s">
        <v>145</v>
      </c>
      <c r="Q46" s="255" t="s">
        <v>704</v>
      </c>
      <c r="R46" s="255" t="s">
        <v>702</v>
      </c>
      <c r="S46" s="255" t="s">
        <v>703</v>
      </c>
      <c r="T46" s="255" t="s">
        <v>503</v>
      </c>
      <c r="U46" s="255" t="s">
        <v>504</v>
      </c>
      <c r="V46" s="255" t="s">
        <v>505</v>
      </c>
      <c r="W46" s="255" t="s">
        <v>504</v>
      </c>
      <c r="X46" s="255" t="s">
        <v>148</v>
      </c>
      <c r="Y46" s="256" t="s">
        <v>149</v>
      </c>
      <c r="Z46" s="5"/>
      <c r="AA46" s="5"/>
      <c r="AB46" s="5"/>
      <c r="AC46" s="250" t="s">
        <v>145</v>
      </c>
      <c r="AD46" s="255" t="s">
        <v>704</v>
      </c>
      <c r="AE46" s="255" t="s">
        <v>702</v>
      </c>
      <c r="AF46" s="255" t="s">
        <v>703</v>
      </c>
      <c r="AG46" s="255" t="s">
        <v>503</v>
      </c>
      <c r="AH46" s="255" t="s">
        <v>504</v>
      </c>
      <c r="AI46" s="255" t="s">
        <v>505</v>
      </c>
      <c r="AJ46" s="255" t="s">
        <v>504</v>
      </c>
      <c r="AK46" s="255" t="s">
        <v>148</v>
      </c>
      <c r="AL46" s="256" t="s">
        <v>149</v>
      </c>
      <c r="AM46" s="5"/>
      <c r="AN46" s="5"/>
      <c r="AO46" s="5"/>
      <c r="AP46" s="250" t="s">
        <v>145</v>
      </c>
      <c r="AQ46" s="255" t="s">
        <v>704</v>
      </c>
      <c r="AR46" s="255" t="s">
        <v>702</v>
      </c>
      <c r="AS46" s="255" t="s">
        <v>703</v>
      </c>
      <c r="AT46" s="255" t="s">
        <v>503</v>
      </c>
      <c r="AU46" s="255" t="s">
        <v>504</v>
      </c>
      <c r="AV46" s="255" t="s">
        <v>505</v>
      </c>
      <c r="AW46" s="255" t="s">
        <v>504</v>
      </c>
      <c r="AX46" s="255" t="s">
        <v>148</v>
      </c>
      <c r="AY46" s="256" t="s">
        <v>149</v>
      </c>
      <c r="AZ46" s="5"/>
      <c r="BA46" s="5"/>
      <c r="BB46" s="5"/>
      <c r="BC46" s="250" t="s">
        <v>145</v>
      </c>
      <c r="BD46" s="255" t="s">
        <v>704</v>
      </c>
      <c r="BE46" s="255" t="s">
        <v>702</v>
      </c>
      <c r="BF46" s="255" t="s">
        <v>703</v>
      </c>
      <c r="BG46" s="255" t="s">
        <v>503</v>
      </c>
      <c r="BH46" s="255" t="s">
        <v>504</v>
      </c>
      <c r="BI46" s="255" t="s">
        <v>505</v>
      </c>
      <c r="BJ46" s="255" t="s">
        <v>504</v>
      </c>
      <c r="BK46" s="255" t="s">
        <v>148</v>
      </c>
      <c r="BL46" s="256" t="s">
        <v>149</v>
      </c>
      <c r="BM46" s="5"/>
      <c r="BN46" s="5"/>
      <c r="BO46" s="5"/>
    </row>
    <row r="47" spans="3:67">
      <c r="C47" s="260" t="s">
        <v>156</v>
      </c>
      <c r="D47" s="75"/>
      <c r="E47" s="75"/>
      <c r="F47" s="76"/>
      <c r="G47" s="76"/>
      <c r="H47" s="76"/>
      <c r="I47" s="76"/>
      <c r="J47" s="76"/>
      <c r="K47" s="76"/>
      <c r="L47" s="270"/>
      <c r="M47" s="5"/>
      <c r="N47" s="5"/>
      <c r="O47" s="5"/>
      <c r="P47" s="260" t="s">
        <v>156</v>
      </c>
      <c r="Q47" s="75"/>
      <c r="R47" s="75"/>
      <c r="S47" s="76"/>
      <c r="T47" s="76"/>
      <c r="U47" s="76"/>
      <c r="V47" s="76"/>
      <c r="W47" s="76"/>
      <c r="X47" s="76"/>
      <c r="Y47" s="270"/>
      <c r="Z47" s="5"/>
      <c r="AA47" s="5"/>
      <c r="AB47" s="5"/>
      <c r="AC47" s="260" t="s">
        <v>156</v>
      </c>
      <c r="AD47" s="75"/>
      <c r="AE47" s="75"/>
      <c r="AF47" s="76"/>
      <c r="AG47" s="76"/>
      <c r="AH47" s="76"/>
      <c r="AI47" s="76"/>
      <c r="AJ47" s="76"/>
      <c r="AK47" s="76"/>
      <c r="AL47" s="270"/>
      <c r="AM47" s="5"/>
      <c r="AN47" s="5"/>
      <c r="AO47" s="5"/>
      <c r="AP47" s="260" t="s">
        <v>156</v>
      </c>
      <c r="AQ47" s="75"/>
      <c r="AR47" s="75"/>
      <c r="AS47" s="76"/>
      <c r="AT47" s="76"/>
      <c r="AU47" s="76"/>
      <c r="AV47" s="76"/>
      <c r="AW47" s="76"/>
      <c r="AX47" s="76"/>
      <c r="AY47" s="270"/>
      <c r="AZ47" s="5"/>
      <c r="BA47" s="5"/>
      <c r="BB47" s="5"/>
      <c r="BC47" s="260" t="s">
        <v>156</v>
      </c>
      <c r="BD47" s="75"/>
      <c r="BE47" s="75"/>
      <c r="BF47" s="76"/>
      <c r="BG47" s="76"/>
      <c r="BH47" s="76"/>
      <c r="BI47" s="76"/>
      <c r="BJ47" s="76"/>
      <c r="BK47" s="76"/>
      <c r="BL47" s="270"/>
      <c r="BM47" s="5"/>
      <c r="BN47" s="5"/>
      <c r="BO47" s="5"/>
    </row>
    <row r="48" spans="3:67">
      <c r="C48" s="201" t="s">
        <v>44</v>
      </c>
      <c r="D48" s="754"/>
      <c r="E48" s="754"/>
      <c r="F48" s="754"/>
      <c r="G48" s="754"/>
      <c r="H48" s="754"/>
      <c r="I48" s="754"/>
      <c r="J48" s="754"/>
      <c r="K48" s="754"/>
      <c r="L48" s="755"/>
      <c r="M48" s="5"/>
      <c r="N48" s="5"/>
      <c r="O48" s="5"/>
      <c r="P48" s="201" t="s">
        <v>44</v>
      </c>
      <c r="Q48" s="757"/>
      <c r="R48" s="757"/>
      <c r="S48" s="757"/>
      <c r="T48" s="757"/>
      <c r="U48" s="757"/>
      <c r="V48" s="757"/>
      <c r="W48" s="757"/>
      <c r="X48" s="757"/>
      <c r="Y48" s="755"/>
      <c r="Z48" s="5"/>
      <c r="AA48" s="5"/>
      <c r="AB48" s="5"/>
      <c r="AC48" s="201" t="s">
        <v>44</v>
      </c>
      <c r="AD48" s="757"/>
      <c r="AE48" s="757"/>
      <c r="AF48" s="757"/>
      <c r="AG48" s="757"/>
      <c r="AH48" s="757"/>
      <c r="AI48" s="757"/>
      <c r="AJ48" s="757"/>
      <c r="AK48" s="757"/>
      <c r="AL48" s="755"/>
      <c r="AM48" s="5"/>
      <c r="AN48" s="5"/>
      <c r="AO48" s="5"/>
      <c r="AP48" s="201" t="s">
        <v>44</v>
      </c>
      <c r="AQ48" s="757"/>
      <c r="AR48" s="757"/>
      <c r="AS48" s="757"/>
      <c r="AT48" s="757"/>
      <c r="AU48" s="757"/>
      <c r="AV48" s="757"/>
      <c r="AW48" s="757"/>
      <c r="AX48" s="757"/>
      <c r="AY48" s="755"/>
      <c r="AZ48" s="5"/>
      <c r="BA48" s="5"/>
      <c r="BB48" s="5"/>
      <c r="BC48" s="201" t="s">
        <v>44</v>
      </c>
      <c r="BD48" s="757"/>
      <c r="BE48" s="757"/>
      <c r="BF48" s="757"/>
      <c r="BG48" s="757"/>
      <c r="BH48" s="757"/>
      <c r="BI48" s="757"/>
      <c r="BJ48" s="757"/>
      <c r="BK48" s="757"/>
      <c r="BL48" s="755"/>
      <c r="BM48" s="5"/>
      <c r="BN48" s="5"/>
      <c r="BO48" s="5"/>
    </row>
    <row r="49" spans="3:67">
      <c r="C49" s="201" t="s">
        <v>150</v>
      </c>
      <c r="D49" s="754"/>
      <c r="E49" s="754"/>
      <c r="F49" s="754"/>
      <c r="G49" s="754"/>
      <c r="H49" s="754"/>
      <c r="I49" s="754"/>
      <c r="J49" s="754"/>
      <c r="K49" s="754"/>
      <c r="L49" s="756"/>
      <c r="M49" s="5"/>
      <c r="N49" s="5"/>
      <c r="O49" s="5"/>
      <c r="P49" s="201" t="s">
        <v>150</v>
      </c>
      <c r="Q49" s="754"/>
      <c r="R49" s="754"/>
      <c r="S49" s="754"/>
      <c r="T49" s="754"/>
      <c r="U49" s="754"/>
      <c r="V49" s="754"/>
      <c r="W49" s="754"/>
      <c r="X49" s="754"/>
      <c r="Y49" s="756"/>
      <c r="Z49" s="5"/>
      <c r="AA49" s="5"/>
      <c r="AB49" s="5"/>
      <c r="AC49" s="201" t="s">
        <v>150</v>
      </c>
      <c r="AD49" s="757"/>
      <c r="AE49" s="757"/>
      <c r="AF49" s="757"/>
      <c r="AG49" s="757"/>
      <c r="AH49" s="757"/>
      <c r="AI49" s="757"/>
      <c r="AJ49" s="757"/>
      <c r="AK49" s="757"/>
      <c r="AL49" s="756"/>
      <c r="AM49" s="5"/>
      <c r="AN49" s="5"/>
      <c r="AO49" s="5"/>
      <c r="AP49" s="201" t="s">
        <v>150</v>
      </c>
      <c r="AQ49" s="757"/>
      <c r="AR49" s="757"/>
      <c r="AS49" s="757"/>
      <c r="AT49" s="757"/>
      <c r="AU49" s="757"/>
      <c r="AV49" s="757"/>
      <c r="AW49" s="757"/>
      <c r="AX49" s="757"/>
      <c r="AY49" s="756"/>
      <c r="AZ49" s="5"/>
      <c r="BA49" s="5"/>
      <c r="BB49" s="5"/>
      <c r="BC49" s="201" t="s">
        <v>150</v>
      </c>
      <c r="BD49" s="757"/>
      <c r="BE49" s="757"/>
      <c r="BF49" s="757"/>
      <c r="BG49" s="757"/>
      <c r="BH49" s="757"/>
      <c r="BI49" s="757"/>
      <c r="BJ49" s="757"/>
      <c r="BK49" s="757"/>
      <c r="BL49" s="756"/>
      <c r="BM49" s="5"/>
      <c r="BN49" s="5"/>
      <c r="BO49" s="5"/>
    </row>
    <row r="50" spans="3:67">
      <c r="C50" s="201" t="s">
        <v>151</v>
      </c>
      <c r="D50" s="757"/>
      <c r="E50" s="757"/>
      <c r="F50" s="757"/>
      <c r="G50" s="757"/>
      <c r="H50" s="757"/>
      <c r="I50" s="757"/>
      <c r="J50" s="757"/>
      <c r="K50" s="757"/>
      <c r="L50" s="756"/>
      <c r="M50" s="5"/>
      <c r="N50" s="5"/>
      <c r="O50" s="5"/>
      <c r="P50" s="201" t="s">
        <v>151</v>
      </c>
      <c r="Q50" s="757"/>
      <c r="R50" s="757"/>
      <c r="S50" s="757"/>
      <c r="T50" s="757"/>
      <c r="U50" s="757"/>
      <c r="V50" s="757"/>
      <c r="W50" s="757"/>
      <c r="X50" s="757"/>
      <c r="Y50" s="756"/>
      <c r="Z50" s="5"/>
      <c r="AA50" s="5"/>
      <c r="AB50" s="5"/>
      <c r="AC50" s="201" t="s">
        <v>151</v>
      </c>
      <c r="AD50" s="757"/>
      <c r="AE50" s="757"/>
      <c r="AF50" s="757"/>
      <c r="AG50" s="757"/>
      <c r="AH50" s="757"/>
      <c r="AI50" s="757"/>
      <c r="AJ50" s="757"/>
      <c r="AK50" s="757"/>
      <c r="AL50" s="756"/>
      <c r="AM50" s="5"/>
      <c r="AN50" s="5"/>
      <c r="AO50" s="5"/>
      <c r="AP50" s="201" t="s">
        <v>151</v>
      </c>
      <c r="AQ50" s="757"/>
      <c r="AR50" s="757"/>
      <c r="AS50" s="757"/>
      <c r="AT50" s="757"/>
      <c r="AU50" s="757"/>
      <c r="AV50" s="757"/>
      <c r="AW50" s="757"/>
      <c r="AX50" s="757"/>
      <c r="AY50" s="756"/>
      <c r="AZ50" s="5"/>
      <c r="BA50" s="5"/>
      <c r="BB50" s="5"/>
      <c r="BC50" s="201" t="s">
        <v>151</v>
      </c>
      <c r="BD50" s="757"/>
      <c r="BE50" s="757"/>
      <c r="BF50" s="757"/>
      <c r="BG50" s="757"/>
      <c r="BH50" s="757"/>
      <c r="BI50" s="757"/>
      <c r="BJ50" s="757"/>
      <c r="BK50" s="757"/>
      <c r="BL50" s="756"/>
      <c r="BM50" s="5"/>
      <c r="BN50" s="5"/>
      <c r="BO50" s="5"/>
    </row>
    <row r="51" spans="3:67">
      <c r="C51" s="201" t="s">
        <v>39</v>
      </c>
      <c r="D51" s="754"/>
      <c r="E51" s="754"/>
      <c r="F51" s="754"/>
      <c r="G51" s="758"/>
      <c r="H51" s="758"/>
      <c r="I51" s="758"/>
      <c r="J51" s="758"/>
      <c r="K51" s="758"/>
      <c r="L51" s="756"/>
      <c r="M51" s="5"/>
      <c r="N51" s="5"/>
      <c r="O51" s="5"/>
      <c r="P51" s="201" t="s">
        <v>39</v>
      </c>
      <c r="Q51" s="754"/>
      <c r="R51" s="754"/>
      <c r="S51" s="754"/>
      <c r="T51" s="754"/>
      <c r="U51" s="754"/>
      <c r="V51" s="754"/>
      <c r="W51" s="754"/>
      <c r="X51" s="754"/>
      <c r="Y51" s="756"/>
      <c r="Z51" s="5"/>
      <c r="AA51" s="5"/>
      <c r="AB51" s="5"/>
      <c r="AC51" s="201" t="s">
        <v>39</v>
      </c>
      <c r="AD51" s="757"/>
      <c r="AE51" s="757"/>
      <c r="AF51" s="757"/>
      <c r="AG51" s="758"/>
      <c r="AH51" s="758"/>
      <c r="AI51" s="758"/>
      <c r="AJ51" s="758"/>
      <c r="AK51" s="758"/>
      <c r="AL51" s="756"/>
      <c r="AM51" s="5"/>
      <c r="AN51" s="5"/>
      <c r="AO51" s="5"/>
      <c r="AP51" s="201" t="s">
        <v>39</v>
      </c>
      <c r="AQ51" s="757"/>
      <c r="AR51" s="757"/>
      <c r="AS51" s="757"/>
      <c r="AT51" s="758"/>
      <c r="AU51" s="758"/>
      <c r="AV51" s="758"/>
      <c r="AW51" s="758"/>
      <c r="AX51" s="758"/>
      <c r="AY51" s="756"/>
      <c r="AZ51" s="5"/>
      <c r="BA51" s="5"/>
      <c r="BB51" s="5"/>
      <c r="BC51" s="201" t="s">
        <v>39</v>
      </c>
      <c r="BD51" s="757"/>
      <c r="BE51" s="757"/>
      <c r="BF51" s="757"/>
      <c r="BG51" s="758"/>
      <c r="BH51" s="758"/>
      <c r="BI51" s="758"/>
      <c r="BJ51" s="758"/>
      <c r="BK51" s="758"/>
      <c r="BL51" s="756"/>
      <c r="BM51" s="5"/>
      <c r="BN51" s="5"/>
      <c r="BO51" s="5"/>
    </row>
    <row r="52" spans="3:67">
      <c r="C52" s="201" t="s">
        <v>470</v>
      </c>
      <c r="D52" s="759"/>
      <c r="E52" s="759"/>
      <c r="F52" s="757"/>
      <c r="G52" s="757"/>
      <c r="H52" s="757"/>
      <c r="I52" s="757"/>
      <c r="J52" s="757"/>
      <c r="K52" s="757"/>
      <c r="L52" s="756"/>
      <c r="M52" s="5"/>
      <c r="N52" s="5"/>
      <c r="O52" s="5"/>
      <c r="P52" s="201" t="s">
        <v>470</v>
      </c>
      <c r="Q52" s="770"/>
      <c r="R52" s="770"/>
      <c r="S52" s="758"/>
      <c r="T52" s="757"/>
      <c r="U52" s="758"/>
      <c r="V52" s="758"/>
      <c r="W52" s="758"/>
      <c r="X52" s="758"/>
      <c r="Y52" s="756"/>
      <c r="Z52" s="5"/>
      <c r="AA52" s="5"/>
      <c r="AB52" s="5"/>
      <c r="AC52" s="201" t="s">
        <v>470</v>
      </c>
      <c r="AD52" s="770"/>
      <c r="AE52" s="770"/>
      <c r="AF52" s="758"/>
      <c r="AG52" s="757"/>
      <c r="AH52" s="758"/>
      <c r="AI52" s="758"/>
      <c r="AJ52" s="758"/>
      <c r="AK52" s="758"/>
      <c r="AL52" s="756"/>
      <c r="AM52" s="5"/>
      <c r="AN52" s="5"/>
      <c r="AO52" s="5"/>
      <c r="AP52" s="201" t="s">
        <v>470</v>
      </c>
      <c r="AQ52" s="770"/>
      <c r="AR52" s="770"/>
      <c r="AS52" s="758"/>
      <c r="AT52" s="757"/>
      <c r="AU52" s="758"/>
      <c r="AV52" s="758"/>
      <c r="AW52" s="758"/>
      <c r="AX52" s="758"/>
      <c r="AY52" s="756"/>
      <c r="AZ52" s="5"/>
      <c r="BA52" s="5"/>
      <c r="BB52" s="5"/>
      <c r="BC52" s="201" t="s">
        <v>470</v>
      </c>
      <c r="BD52" s="770"/>
      <c r="BE52" s="770"/>
      <c r="BF52" s="758"/>
      <c r="BG52" s="757"/>
      <c r="BH52" s="758"/>
      <c r="BI52" s="758"/>
      <c r="BJ52" s="758"/>
      <c r="BK52" s="758"/>
      <c r="BL52" s="756"/>
      <c r="BM52" s="5"/>
      <c r="BN52" s="5"/>
      <c r="BO52" s="5"/>
    </row>
    <row r="53" spans="3:67" ht="15.75" thickBot="1">
      <c r="C53" s="202" t="s">
        <v>414</v>
      </c>
      <c r="D53" s="760"/>
      <c r="E53" s="760"/>
      <c r="F53" s="761"/>
      <c r="G53" s="761"/>
      <c r="H53" s="761"/>
      <c r="I53" s="761"/>
      <c r="J53" s="761"/>
      <c r="K53" s="761"/>
      <c r="L53" s="762"/>
      <c r="M53" s="5"/>
      <c r="N53" s="5"/>
      <c r="O53" s="5"/>
      <c r="P53" s="202" t="s">
        <v>414</v>
      </c>
      <c r="Q53" s="775"/>
      <c r="R53" s="775"/>
      <c r="S53" s="776"/>
      <c r="T53" s="761"/>
      <c r="U53" s="776"/>
      <c r="V53" s="776"/>
      <c r="W53" s="776"/>
      <c r="X53" s="776"/>
      <c r="Y53" s="762"/>
      <c r="Z53" s="5"/>
      <c r="AA53" s="5"/>
      <c r="AB53" s="5"/>
      <c r="AC53" s="202" t="s">
        <v>414</v>
      </c>
      <c r="AD53" s="775"/>
      <c r="AE53" s="775"/>
      <c r="AF53" s="776"/>
      <c r="AG53" s="761"/>
      <c r="AH53" s="776"/>
      <c r="AI53" s="776"/>
      <c r="AJ53" s="776"/>
      <c r="AK53" s="776"/>
      <c r="AL53" s="762"/>
      <c r="AM53" s="5"/>
      <c r="AN53" s="5"/>
      <c r="AO53" s="5"/>
      <c r="AP53" s="202" t="s">
        <v>414</v>
      </c>
      <c r="AQ53" s="775"/>
      <c r="AR53" s="775"/>
      <c r="AS53" s="776"/>
      <c r="AT53" s="761"/>
      <c r="AU53" s="776"/>
      <c r="AV53" s="776"/>
      <c r="AW53" s="776"/>
      <c r="AX53" s="776"/>
      <c r="AY53" s="762"/>
      <c r="AZ53" s="5"/>
      <c r="BA53" s="5"/>
      <c r="BB53" s="5"/>
      <c r="BC53" s="202" t="s">
        <v>414</v>
      </c>
      <c r="BD53" s="775"/>
      <c r="BE53" s="775"/>
      <c r="BF53" s="776"/>
      <c r="BG53" s="761"/>
      <c r="BH53" s="776"/>
      <c r="BI53" s="776"/>
      <c r="BJ53" s="776"/>
      <c r="BK53" s="776"/>
      <c r="BL53" s="762"/>
      <c r="BM53" s="5"/>
      <c r="BN53" s="5"/>
      <c r="BO53" s="5"/>
    </row>
    <row r="54" spans="3:67" ht="15.75" thickBot="1">
      <c r="C54"/>
      <c r="D54"/>
      <c r="E54"/>
      <c r="G54"/>
      <c r="H54"/>
      <c r="I54"/>
      <c r="J54"/>
      <c r="K54"/>
      <c r="L54"/>
      <c r="M54" s="5"/>
      <c r="N54" s="5"/>
      <c r="O54" s="5"/>
      <c r="P54"/>
      <c r="Q54"/>
      <c r="R54"/>
      <c r="T54"/>
      <c r="U54"/>
      <c r="V54"/>
      <c r="W54"/>
      <c r="X54"/>
      <c r="Y54"/>
      <c r="Z54" s="5"/>
      <c r="AA54" s="5"/>
      <c r="AB54" s="5"/>
      <c r="AC54"/>
      <c r="AD54"/>
      <c r="AE54"/>
      <c r="AG54"/>
      <c r="AH54"/>
      <c r="AI54"/>
      <c r="AJ54"/>
      <c r="AK54"/>
      <c r="AL54"/>
      <c r="AM54" s="5"/>
      <c r="AN54" s="5"/>
      <c r="AO54" s="5"/>
      <c r="AP54"/>
      <c r="AQ54"/>
      <c r="AR54"/>
      <c r="AT54"/>
      <c r="AU54"/>
      <c r="AV54"/>
      <c r="AW54"/>
      <c r="AX54"/>
      <c r="AY54"/>
      <c r="AZ54" s="5"/>
      <c r="BA54" s="5"/>
      <c r="BB54" s="5"/>
      <c r="BC54"/>
      <c r="BD54"/>
      <c r="BE54"/>
      <c r="BG54"/>
      <c r="BH54"/>
      <c r="BI54"/>
      <c r="BJ54"/>
      <c r="BK54"/>
      <c r="BL54"/>
      <c r="BM54" s="5"/>
      <c r="BN54" s="5"/>
      <c r="BO54" s="5"/>
    </row>
    <row r="55" spans="3:67">
      <c r="C55" s="260" t="s">
        <v>157</v>
      </c>
      <c r="D55" s="763"/>
      <c r="E55" s="763"/>
      <c r="F55" s="764"/>
      <c r="G55" s="764"/>
      <c r="H55" s="764"/>
      <c r="I55" s="764"/>
      <c r="J55" s="764"/>
      <c r="K55" s="764"/>
      <c r="L55" s="765"/>
      <c r="M55" s="5"/>
      <c r="N55" s="5"/>
      <c r="O55" s="5"/>
      <c r="P55" s="260" t="s">
        <v>157</v>
      </c>
      <c r="Q55" s="763"/>
      <c r="R55" s="763"/>
      <c r="S55" s="764"/>
      <c r="T55" s="764"/>
      <c r="U55" s="764"/>
      <c r="V55" s="764"/>
      <c r="W55" s="764"/>
      <c r="X55" s="764"/>
      <c r="Y55" s="765"/>
      <c r="Z55" s="5"/>
      <c r="AA55" s="5"/>
      <c r="AB55" s="5"/>
      <c r="AC55" s="260" t="s">
        <v>157</v>
      </c>
      <c r="AD55" s="763"/>
      <c r="AE55" s="763"/>
      <c r="AF55" s="764"/>
      <c r="AG55" s="764"/>
      <c r="AH55" s="764"/>
      <c r="AI55" s="764"/>
      <c r="AJ55" s="764"/>
      <c r="AK55" s="764"/>
      <c r="AL55" s="765"/>
      <c r="AM55" s="5"/>
      <c r="AN55" s="5"/>
      <c r="AO55" s="5"/>
      <c r="AP55" s="260" t="s">
        <v>157</v>
      </c>
      <c r="AQ55" s="763"/>
      <c r="AR55" s="763"/>
      <c r="AS55" s="764"/>
      <c r="AT55" s="764"/>
      <c r="AU55" s="764"/>
      <c r="AV55" s="764"/>
      <c r="AW55" s="764"/>
      <c r="AX55" s="764"/>
      <c r="AY55" s="765"/>
      <c r="AZ55" s="5"/>
      <c r="BA55" s="5"/>
      <c r="BB55" s="5"/>
      <c r="BC55" s="260" t="s">
        <v>157</v>
      </c>
      <c r="BD55" s="763"/>
      <c r="BE55" s="763"/>
      <c r="BF55" s="764"/>
      <c r="BG55" s="764"/>
      <c r="BH55" s="764"/>
      <c r="BI55" s="764"/>
      <c r="BJ55" s="764"/>
      <c r="BK55" s="764"/>
      <c r="BL55" s="765"/>
      <c r="BM55" s="5"/>
      <c r="BN55" s="5"/>
      <c r="BO55" s="5"/>
    </row>
    <row r="56" spans="3:67">
      <c r="C56" s="201" t="s">
        <v>44</v>
      </c>
      <c r="D56" s="754"/>
      <c r="E56" s="754"/>
      <c r="F56" s="754"/>
      <c r="G56" s="754"/>
      <c r="H56" s="754"/>
      <c r="I56" s="754"/>
      <c r="J56" s="754"/>
      <c r="K56" s="754"/>
      <c r="L56" s="755"/>
      <c r="M56" s="5"/>
      <c r="N56" s="5"/>
      <c r="O56" s="5"/>
      <c r="P56" s="201" t="s">
        <v>44</v>
      </c>
      <c r="Q56" s="757"/>
      <c r="R56" s="757"/>
      <c r="S56" s="757"/>
      <c r="T56" s="757"/>
      <c r="U56" s="757"/>
      <c r="V56" s="757"/>
      <c r="W56" s="757"/>
      <c r="X56" s="757"/>
      <c r="Y56" s="755"/>
      <c r="Z56" s="5"/>
      <c r="AA56" s="5"/>
      <c r="AB56" s="5"/>
      <c r="AC56" s="201" t="s">
        <v>44</v>
      </c>
      <c r="AD56" s="757"/>
      <c r="AE56" s="757"/>
      <c r="AF56" s="757"/>
      <c r="AG56" s="757"/>
      <c r="AH56" s="757"/>
      <c r="AI56" s="757"/>
      <c r="AJ56" s="757"/>
      <c r="AK56" s="757"/>
      <c r="AL56" s="755"/>
      <c r="AM56" s="5"/>
      <c r="AN56" s="5"/>
      <c r="AO56" s="5"/>
      <c r="AP56" s="201" t="s">
        <v>44</v>
      </c>
      <c r="AQ56" s="757"/>
      <c r="AR56" s="757"/>
      <c r="AS56" s="757"/>
      <c r="AT56" s="757"/>
      <c r="AU56" s="757"/>
      <c r="AV56" s="757"/>
      <c r="AW56" s="757"/>
      <c r="AX56" s="757"/>
      <c r="AY56" s="755"/>
      <c r="AZ56" s="5"/>
      <c r="BA56" s="5"/>
      <c r="BB56" s="5"/>
      <c r="BC56" s="201" t="s">
        <v>44</v>
      </c>
      <c r="BD56" s="757"/>
      <c r="BE56" s="757"/>
      <c r="BF56" s="757"/>
      <c r="BG56" s="757"/>
      <c r="BH56" s="757"/>
      <c r="BI56" s="757"/>
      <c r="BJ56" s="757"/>
      <c r="BK56" s="757"/>
      <c r="BL56" s="755"/>
      <c r="BM56" s="5"/>
      <c r="BN56" s="5"/>
      <c r="BO56" s="5"/>
    </row>
    <row r="57" spans="3:67">
      <c r="C57" s="201" t="s">
        <v>150</v>
      </c>
      <c r="D57" s="754"/>
      <c r="E57" s="754"/>
      <c r="F57" s="754"/>
      <c r="G57" s="754"/>
      <c r="H57" s="754"/>
      <c r="I57" s="754"/>
      <c r="J57" s="754"/>
      <c r="K57" s="754"/>
      <c r="L57" s="756"/>
      <c r="M57" s="5"/>
      <c r="N57" s="5"/>
      <c r="O57" s="5"/>
      <c r="P57" s="201" t="s">
        <v>150</v>
      </c>
      <c r="Q57" s="754"/>
      <c r="R57" s="754"/>
      <c r="S57" s="754"/>
      <c r="T57" s="754"/>
      <c r="U57" s="754"/>
      <c r="V57" s="754"/>
      <c r="W57" s="754"/>
      <c r="X57" s="754"/>
      <c r="Y57" s="756"/>
      <c r="Z57" s="5"/>
      <c r="AA57" s="5"/>
      <c r="AB57" s="5"/>
      <c r="AC57" s="201" t="s">
        <v>150</v>
      </c>
      <c r="AD57" s="757"/>
      <c r="AE57" s="757"/>
      <c r="AF57" s="757"/>
      <c r="AG57" s="757"/>
      <c r="AH57" s="757"/>
      <c r="AI57" s="757"/>
      <c r="AJ57" s="757"/>
      <c r="AK57" s="757"/>
      <c r="AL57" s="756"/>
      <c r="AM57" s="5"/>
      <c r="AN57" s="5"/>
      <c r="AO57" s="5"/>
      <c r="AP57" s="201" t="s">
        <v>150</v>
      </c>
      <c r="AQ57" s="757"/>
      <c r="AR57" s="757"/>
      <c r="AS57" s="757"/>
      <c r="AT57" s="757"/>
      <c r="AU57" s="757"/>
      <c r="AV57" s="757"/>
      <c r="AW57" s="757"/>
      <c r="AX57" s="757"/>
      <c r="AY57" s="756"/>
      <c r="AZ57" s="5"/>
      <c r="BA57" s="5"/>
      <c r="BB57" s="5"/>
      <c r="BC57" s="201" t="s">
        <v>150</v>
      </c>
      <c r="BD57" s="757"/>
      <c r="BE57" s="757"/>
      <c r="BF57" s="757"/>
      <c r="BG57" s="757"/>
      <c r="BH57" s="757"/>
      <c r="BI57" s="757"/>
      <c r="BJ57" s="757"/>
      <c r="BK57" s="757"/>
      <c r="BL57" s="756"/>
      <c r="BM57" s="5"/>
      <c r="BN57" s="5"/>
      <c r="BO57" s="5"/>
    </row>
    <row r="58" spans="3:67">
      <c r="C58" s="201" t="s">
        <v>151</v>
      </c>
      <c r="D58" s="757"/>
      <c r="E58" s="757"/>
      <c r="F58" s="757"/>
      <c r="G58" s="757"/>
      <c r="H58" s="757"/>
      <c r="I58" s="757"/>
      <c r="J58" s="757"/>
      <c r="K58" s="757"/>
      <c r="L58" s="756"/>
      <c r="M58" s="5"/>
      <c r="N58" s="5"/>
      <c r="O58" s="5"/>
      <c r="P58" s="201" t="s">
        <v>151</v>
      </c>
      <c r="Q58" s="757"/>
      <c r="R58" s="757"/>
      <c r="S58" s="757"/>
      <c r="T58" s="757"/>
      <c r="U58" s="757"/>
      <c r="V58" s="757"/>
      <c r="W58" s="757"/>
      <c r="X58" s="757"/>
      <c r="Y58" s="756"/>
      <c r="Z58" s="5"/>
      <c r="AA58" s="5"/>
      <c r="AB58" s="5"/>
      <c r="AC58" s="201" t="s">
        <v>151</v>
      </c>
      <c r="AD58" s="757"/>
      <c r="AE58" s="757"/>
      <c r="AF58" s="757"/>
      <c r="AG58" s="757"/>
      <c r="AH58" s="757"/>
      <c r="AI58" s="757"/>
      <c r="AJ58" s="757"/>
      <c r="AK58" s="757"/>
      <c r="AL58" s="756"/>
      <c r="AM58" s="5"/>
      <c r="AN58" s="5"/>
      <c r="AO58" s="5"/>
      <c r="AP58" s="201" t="s">
        <v>151</v>
      </c>
      <c r="AQ58" s="757"/>
      <c r="AR58" s="757"/>
      <c r="AS58" s="757"/>
      <c r="AT58" s="757"/>
      <c r="AU58" s="757"/>
      <c r="AV58" s="757"/>
      <c r="AW58" s="757"/>
      <c r="AX58" s="757"/>
      <c r="AY58" s="756"/>
      <c r="AZ58" s="5"/>
      <c r="BA58" s="5"/>
      <c r="BB58" s="5"/>
      <c r="BC58" s="201" t="s">
        <v>151</v>
      </c>
      <c r="BD58" s="757"/>
      <c r="BE58" s="757"/>
      <c r="BF58" s="757"/>
      <c r="BG58" s="757"/>
      <c r="BH58" s="757"/>
      <c r="BI58" s="757"/>
      <c r="BJ58" s="757"/>
      <c r="BK58" s="757"/>
      <c r="BL58" s="756"/>
      <c r="BM58" s="5"/>
      <c r="BN58" s="5"/>
      <c r="BO58" s="5"/>
    </row>
    <row r="59" spans="3:67">
      <c r="C59" s="201" t="s">
        <v>39</v>
      </c>
      <c r="D59" s="754"/>
      <c r="E59" s="754"/>
      <c r="F59" s="754"/>
      <c r="G59" s="758"/>
      <c r="H59" s="758"/>
      <c r="I59" s="758"/>
      <c r="J59" s="758"/>
      <c r="K59" s="758"/>
      <c r="L59" s="756"/>
      <c r="M59" s="5"/>
      <c r="N59" s="5"/>
      <c r="O59" s="5"/>
      <c r="P59" s="201" t="s">
        <v>39</v>
      </c>
      <c r="Q59" s="754"/>
      <c r="R59" s="754"/>
      <c r="S59" s="754"/>
      <c r="T59" s="754"/>
      <c r="U59" s="754"/>
      <c r="V59" s="754"/>
      <c r="W59" s="754"/>
      <c r="X59" s="754"/>
      <c r="Y59" s="756"/>
      <c r="Z59" s="5"/>
      <c r="AA59" s="5"/>
      <c r="AB59" s="5"/>
      <c r="AC59" s="201" t="s">
        <v>39</v>
      </c>
      <c r="AD59" s="757"/>
      <c r="AE59" s="757"/>
      <c r="AF59" s="757"/>
      <c r="AG59" s="758"/>
      <c r="AH59" s="758"/>
      <c r="AI59" s="758"/>
      <c r="AJ59" s="758"/>
      <c r="AK59" s="758"/>
      <c r="AL59" s="756"/>
      <c r="AM59" s="5"/>
      <c r="AN59" s="5"/>
      <c r="AO59" s="5"/>
      <c r="AP59" s="201" t="s">
        <v>39</v>
      </c>
      <c r="AQ59" s="757"/>
      <c r="AR59" s="757"/>
      <c r="AS59" s="757"/>
      <c r="AT59" s="758"/>
      <c r="AU59" s="758"/>
      <c r="AV59" s="758"/>
      <c r="AW59" s="758"/>
      <c r="AX59" s="758"/>
      <c r="AY59" s="756"/>
      <c r="AZ59" s="5"/>
      <c r="BA59" s="5"/>
      <c r="BB59" s="5"/>
      <c r="BC59" s="201" t="s">
        <v>39</v>
      </c>
      <c r="BD59" s="757"/>
      <c r="BE59" s="757"/>
      <c r="BF59" s="757"/>
      <c r="BG59" s="758"/>
      <c r="BH59" s="758"/>
      <c r="BI59" s="758"/>
      <c r="BJ59" s="758"/>
      <c r="BK59" s="758"/>
      <c r="BL59" s="756"/>
      <c r="BM59" s="5"/>
      <c r="BN59" s="5"/>
      <c r="BO59" s="5"/>
    </row>
    <row r="60" spans="3:67">
      <c r="C60" s="201" t="s">
        <v>470</v>
      </c>
      <c r="D60" s="759"/>
      <c r="E60" s="759"/>
      <c r="F60" s="757"/>
      <c r="G60" s="757"/>
      <c r="H60" s="757"/>
      <c r="I60" s="757"/>
      <c r="J60" s="757"/>
      <c r="K60" s="757"/>
      <c r="L60" s="756"/>
      <c r="M60" s="5"/>
      <c r="N60" s="5"/>
      <c r="O60" s="5"/>
      <c r="P60" s="201" t="s">
        <v>470</v>
      </c>
      <c r="Q60" s="770"/>
      <c r="R60" s="770"/>
      <c r="S60" s="758"/>
      <c r="T60" s="757"/>
      <c r="U60" s="758"/>
      <c r="V60" s="758"/>
      <c r="W60" s="758"/>
      <c r="X60" s="758"/>
      <c r="Y60" s="756"/>
      <c r="Z60" s="5"/>
      <c r="AA60" s="5"/>
      <c r="AB60" s="5"/>
      <c r="AC60" s="201" t="s">
        <v>470</v>
      </c>
      <c r="AD60" s="770"/>
      <c r="AE60" s="770"/>
      <c r="AF60" s="758"/>
      <c r="AG60" s="757"/>
      <c r="AH60" s="758"/>
      <c r="AI60" s="758"/>
      <c r="AJ60" s="758"/>
      <c r="AK60" s="758"/>
      <c r="AL60" s="756"/>
      <c r="AM60" s="5"/>
      <c r="AN60" s="5"/>
      <c r="AO60" s="5"/>
      <c r="AP60" s="201" t="s">
        <v>470</v>
      </c>
      <c r="AQ60" s="770"/>
      <c r="AR60" s="770"/>
      <c r="AS60" s="758"/>
      <c r="AT60" s="757"/>
      <c r="AU60" s="758"/>
      <c r="AV60" s="758"/>
      <c r="AW60" s="758"/>
      <c r="AX60" s="758"/>
      <c r="AY60" s="756"/>
      <c r="AZ60" s="5"/>
      <c r="BA60" s="5"/>
      <c r="BB60" s="5"/>
      <c r="BC60" s="201" t="s">
        <v>470</v>
      </c>
      <c r="BD60" s="770"/>
      <c r="BE60" s="770"/>
      <c r="BF60" s="758"/>
      <c r="BG60" s="757"/>
      <c r="BH60" s="758"/>
      <c r="BI60" s="758"/>
      <c r="BJ60" s="758"/>
      <c r="BK60" s="758"/>
      <c r="BL60" s="756"/>
      <c r="BM60" s="5"/>
      <c r="BN60" s="5"/>
      <c r="BO60" s="5"/>
    </row>
    <row r="61" spans="3:67" ht="15.75" thickBot="1">
      <c r="C61" s="201" t="s">
        <v>414</v>
      </c>
      <c r="D61" s="760"/>
      <c r="E61" s="760"/>
      <c r="F61" s="761"/>
      <c r="G61" s="761"/>
      <c r="H61" s="761"/>
      <c r="I61" s="761"/>
      <c r="J61" s="761"/>
      <c r="K61" s="761"/>
      <c r="L61" s="756"/>
      <c r="M61" s="5"/>
      <c r="N61" s="5"/>
      <c r="O61" s="5"/>
      <c r="P61" s="201" t="s">
        <v>414</v>
      </c>
      <c r="Q61" s="775"/>
      <c r="R61" s="775"/>
      <c r="S61" s="776"/>
      <c r="T61" s="761"/>
      <c r="U61" s="776"/>
      <c r="V61" s="776"/>
      <c r="W61" s="776"/>
      <c r="X61" s="776"/>
      <c r="Y61" s="762"/>
      <c r="Z61" s="5"/>
      <c r="AA61" s="5"/>
      <c r="AB61" s="5"/>
      <c r="AC61" s="201" t="s">
        <v>414</v>
      </c>
      <c r="AD61" s="775"/>
      <c r="AE61" s="775"/>
      <c r="AF61" s="776"/>
      <c r="AG61" s="761"/>
      <c r="AH61" s="776"/>
      <c r="AI61" s="776"/>
      <c r="AJ61" s="776"/>
      <c r="AK61" s="776"/>
      <c r="AL61" s="762"/>
      <c r="AM61" s="5"/>
      <c r="AN61" s="5"/>
      <c r="AO61" s="5"/>
      <c r="AP61" s="201" t="s">
        <v>414</v>
      </c>
      <c r="AQ61" s="775"/>
      <c r="AR61" s="775"/>
      <c r="AS61" s="776"/>
      <c r="AT61" s="761"/>
      <c r="AU61" s="776"/>
      <c r="AV61" s="776"/>
      <c r="AW61" s="776"/>
      <c r="AX61" s="776"/>
      <c r="AY61" s="762"/>
      <c r="AZ61" s="5"/>
      <c r="BA61" s="5"/>
      <c r="BB61" s="5"/>
      <c r="BC61" s="201" t="s">
        <v>414</v>
      </c>
      <c r="BD61" s="775"/>
      <c r="BE61" s="775"/>
      <c r="BF61" s="776"/>
      <c r="BG61" s="761"/>
      <c r="BH61" s="776"/>
      <c r="BI61" s="776"/>
      <c r="BJ61" s="776"/>
      <c r="BK61" s="776"/>
      <c r="BL61" s="762"/>
      <c r="BM61" s="5"/>
      <c r="BN61" s="5"/>
      <c r="BO61" s="5"/>
    </row>
    <row r="62" spans="3:67" ht="15.75" thickBot="1">
      <c r="C62" s="78"/>
      <c r="D62" s="78"/>
      <c r="E62" s="78"/>
      <c r="F62" s="4"/>
      <c r="G62" s="4"/>
      <c r="H62" s="4"/>
      <c r="I62" s="4"/>
      <c r="J62" s="4"/>
      <c r="K62" s="4"/>
      <c r="L62" s="4"/>
      <c r="M62" s="5"/>
      <c r="N62" s="5"/>
      <c r="O62" s="5"/>
      <c r="P62" s="78"/>
      <c r="Q62" s="78"/>
      <c r="R62" s="78"/>
      <c r="S62" s="4"/>
      <c r="T62" s="4"/>
      <c r="U62" s="4"/>
      <c r="V62" s="4"/>
      <c r="W62" s="4"/>
      <c r="X62" s="4"/>
      <c r="Y62" s="4"/>
      <c r="Z62" s="5"/>
      <c r="AA62" s="5"/>
      <c r="AB62" s="5"/>
      <c r="AC62" s="78"/>
      <c r="AD62" s="78"/>
      <c r="AE62" s="78"/>
      <c r="AF62" s="4"/>
      <c r="AG62" s="4"/>
      <c r="AH62" s="4"/>
      <c r="AI62" s="4"/>
      <c r="AJ62" s="4"/>
      <c r="AK62" s="4"/>
      <c r="AL62" s="4"/>
      <c r="AM62" s="5"/>
      <c r="AN62" s="5"/>
      <c r="AO62" s="5"/>
      <c r="AP62" s="78"/>
      <c r="AQ62" s="78"/>
      <c r="AR62" s="78"/>
      <c r="AS62" s="4"/>
      <c r="AT62" s="4"/>
      <c r="AU62" s="4"/>
      <c r="AV62" s="4"/>
      <c r="AW62" s="4"/>
      <c r="AX62" s="4"/>
      <c r="AY62" s="4"/>
      <c r="AZ62" s="5"/>
      <c r="BA62" s="5"/>
      <c r="BB62" s="5"/>
      <c r="BC62" s="78"/>
      <c r="BD62" s="78"/>
      <c r="BE62" s="78"/>
      <c r="BF62" s="4"/>
      <c r="BG62" s="4"/>
      <c r="BH62" s="4"/>
      <c r="BI62" s="4"/>
      <c r="BJ62" s="4"/>
      <c r="BK62" s="4"/>
      <c r="BL62" s="4"/>
      <c r="BM62" s="5"/>
      <c r="BN62" s="5"/>
      <c r="BO62" s="5"/>
    </row>
    <row r="63" spans="3:67">
      <c r="C63" s="260" t="s">
        <v>158</v>
      </c>
      <c r="D63" s="763"/>
      <c r="E63" s="763"/>
      <c r="F63" s="764"/>
      <c r="G63" s="764"/>
      <c r="H63" s="764"/>
      <c r="I63" s="764"/>
      <c r="J63" s="764"/>
      <c r="K63" s="764"/>
      <c r="L63" s="765"/>
      <c r="M63" s="5"/>
      <c r="N63" s="5"/>
      <c r="O63" s="5"/>
      <c r="P63" s="260" t="s">
        <v>158</v>
      </c>
      <c r="Q63" s="763"/>
      <c r="R63" s="763"/>
      <c r="S63" s="764"/>
      <c r="T63" s="764"/>
      <c r="U63" s="764"/>
      <c r="V63" s="764"/>
      <c r="W63" s="764"/>
      <c r="X63" s="764"/>
      <c r="Y63" s="765"/>
      <c r="Z63" s="5"/>
      <c r="AA63" s="5"/>
      <c r="AB63" s="5"/>
      <c r="AC63" s="260" t="s">
        <v>158</v>
      </c>
      <c r="AD63" s="763"/>
      <c r="AE63" s="763"/>
      <c r="AF63" s="764"/>
      <c r="AG63" s="764"/>
      <c r="AH63" s="764"/>
      <c r="AI63" s="764"/>
      <c r="AJ63" s="764"/>
      <c r="AK63" s="764"/>
      <c r="AL63" s="765"/>
      <c r="AM63" s="5"/>
      <c r="AN63" s="5"/>
      <c r="AO63" s="5"/>
      <c r="AP63" s="260" t="s">
        <v>158</v>
      </c>
      <c r="AQ63" s="763"/>
      <c r="AR63" s="763"/>
      <c r="AS63" s="764"/>
      <c r="AT63" s="764"/>
      <c r="AU63" s="764"/>
      <c r="AV63" s="764"/>
      <c r="AW63" s="764"/>
      <c r="AX63" s="764"/>
      <c r="AY63" s="765"/>
      <c r="AZ63" s="5"/>
      <c r="BA63" s="5"/>
      <c r="BB63" s="5"/>
      <c r="BC63" s="260" t="s">
        <v>158</v>
      </c>
      <c r="BD63" s="763"/>
      <c r="BE63" s="763"/>
      <c r="BF63" s="764"/>
      <c r="BG63" s="764"/>
      <c r="BH63" s="764"/>
      <c r="BI63" s="764"/>
      <c r="BJ63" s="764"/>
      <c r="BK63" s="764"/>
      <c r="BL63" s="765"/>
      <c r="BM63" s="5"/>
      <c r="BN63" s="5"/>
      <c r="BO63" s="5"/>
    </row>
    <row r="64" spans="3:67">
      <c r="C64" s="201" t="s">
        <v>44</v>
      </c>
      <c r="D64" s="754"/>
      <c r="E64" s="754"/>
      <c r="F64" s="754"/>
      <c r="G64" s="754"/>
      <c r="H64" s="754"/>
      <c r="I64" s="754"/>
      <c r="J64" s="754"/>
      <c r="K64" s="754"/>
      <c r="L64" s="755"/>
      <c r="M64" s="5"/>
      <c r="N64" s="5"/>
      <c r="O64" s="5"/>
      <c r="P64" s="201" t="s">
        <v>44</v>
      </c>
      <c r="Q64" s="757"/>
      <c r="R64" s="757"/>
      <c r="S64" s="757"/>
      <c r="T64" s="757"/>
      <c r="U64" s="757"/>
      <c r="V64" s="757"/>
      <c r="W64" s="757"/>
      <c r="X64" s="757"/>
      <c r="Y64" s="755"/>
      <c r="Z64" s="5"/>
      <c r="AA64" s="5"/>
      <c r="AB64" s="5"/>
      <c r="AC64" s="201" t="s">
        <v>44</v>
      </c>
      <c r="AD64" s="757"/>
      <c r="AE64" s="757"/>
      <c r="AF64" s="757"/>
      <c r="AG64" s="757"/>
      <c r="AH64" s="757"/>
      <c r="AI64" s="757"/>
      <c r="AJ64" s="757"/>
      <c r="AK64" s="757"/>
      <c r="AL64" s="755"/>
      <c r="AM64" s="5"/>
      <c r="AN64" s="5"/>
      <c r="AO64" s="5"/>
      <c r="AP64" s="201" t="s">
        <v>44</v>
      </c>
      <c r="AQ64" s="757"/>
      <c r="AR64" s="757"/>
      <c r="AS64" s="757"/>
      <c r="AT64" s="757"/>
      <c r="AU64" s="757"/>
      <c r="AV64" s="757"/>
      <c r="AW64" s="757"/>
      <c r="AX64" s="757"/>
      <c r="AY64" s="755"/>
      <c r="AZ64" s="5"/>
      <c r="BA64" s="5"/>
      <c r="BB64" s="5"/>
      <c r="BC64" s="201" t="s">
        <v>44</v>
      </c>
      <c r="BD64" s="757"/>
      <c r="BE64" s="757"/>
      <c r="BF64" s="757"/>
      <c r="BG64" s="757"/>
      <c r="BH64" s="757"/>
      <c r="BI64" s="757"/>
      <c r="BJ64" s="757"/>
      <c r="BK64" s="757"/>
      <c r="BL64" s="755"/>
      <c r="BM64" s="5"/>
      <c r="BN64" s="5"/>
      <c r="BO64" s="5"/>
    </row>
    <row r="65" spans="3:67">
      <c r="C65" s="201" t="s">
        <v>150</v>
      </c>
      <c r="D65" s="754"/>
      <c r="E65" s="754"/>
      <c r="F65" s="754"/>
      <c r="G65" s="754"/>
      <c r="H65" s="754"/>
      <c r="I65" s="754"/>
      <c r="J65" s="754"/>
      <c r="K65" s="754"/>
      <c r="L65" s="756"/>
      <c r="M65" s="5"/>
      <c r="N65" s="5"/>
      <c r="O65" s="5"/>
      <c r="P65" s="201" t="s">
        <v>150</v>
      </c>
      <c r="Q65" s="754"/>
      <c r="R65" s="754"/>
      <c r="S65" s="754"/>
      <c r="T65" s="754"/>
      <c r="U65" s="754"/>
      <c r="V65" s="754"/>
      <c r="W65" s="754"/>
      <c r="X65" s="754"/>
      <c r="Y65" s="756"/>
      <c r="Z65" s="5"/>
      <c r="AA65" s="5"/>
      <c r="AB65" s="5"/>
      <c r="AC65" s="201" t="s">
        <v>150</v>
      </c>
      <c r="AD65" s="757"/>
      <c r="AE65" s="757"/>
      <c r="AF65" s="757"/>
      <c r="AG65" s="757"/>
      <c r="AH65" s="757"/>
      <c r="AI65" s="757"/>
      <c r="AJ65" s="757"/>
      <c r="AK65" s="757"/>
      <c r="AL65" s="756"/>
      <c r="AM65" s="5"/>
      <c r="AN65" s="5"/>
      <c r="AO65" s="5"/>
      <c r="AP65" s="201" t="s">
        <v>150</v>
      </c>
      <c r="AQ65" s="757"/>
      <c r="AR65" s="757"/>
      <c r="AS65" s="757"/>
      <c r="AT65" s="757"/>
      <c r="AU65" s="757"/>
      <c r="AV65" s="757"/>
      <c r="AW65" s="757"/>
      <c r="AX65" s="757"/>
      <c r="AY65" s="756"/>
      <c r="AZ65" s="5"/>
      <c r="BA65" s="5"/>
      <c r="BB65" s="5"/>
      <c r="BC65" s="201" t="s">
        <v>150</v>
      </c>
      <c r="BD65" s="757"/>
      <c r="BE65" s="757"/>
      <c r="BF65" s="757"/>
      <c r="BG65" s="757"/>
      <c r="BH65" s="757"/>
      <c r="BI65" s="757"/>
      <c r="BJ65" s="757"/>
      <c r="BK65" s="757"/>
      <c r="BL65" s="756"/>
      <c r="BM65" s="5"/>
      <c r="BN65" s="5"/>
      <c r="BO65" s="5"/>
    </row>
    <row r="66" spans="3:67">
      <c r="C66" s="201" t="s">
        <v>151</v>
      </c>
      <c r="D66" s="757"/>
      <c r="E66" s="757"/>
      <c r="F66" s="757"/>
      <c r="G66" s="757"/>
      <c r="H66" s="757"/>
      <c r="I66" s="757"/>
      <c r="J66" s="757"/>
      <c r="K66" s="757"/>
      <c r="L66" s="756"/>
      <c r="M66" s="5"/>
      <c r="N66" s="5"/>
      <c r="O66" s="5"/>
      <c r="P66" s="201" t="s">
        <v>151</v>
      </c>
      <c r="Q66" s="757"/>
      <c r="R66" s="757"/>
      <c r="S66" s="757"/>
      <c r="T66" s="757"/>
      <c r="U66" s="757"/>
      <c r="V66" s="757"/>
      <c r="W66" s="757"/>
      <c r="X66" s="757"/>
      <c r="Y66" s="756"/>
      <c r="Z66" s="5"/>
      <c r="AA66" s="5"/>
      <c r="AB66" s="5"/>
      <c r="AC66" s="201" t="s">
        <v>151</v>
      </c>
      <c r="AD66" s="757"/>
      <c r="AE66" s="757"/>
      <c r="AF66" s="757"/>
      <c r="AG66" s="757"/>
      <c r="AH66" s="757"/>
      <c r="AI66" s="757"/>
      <c r="AJ66" s="757"/>
      <c r="AK66" s="757"/>
      <c r="AL66" s="756"/>
      <c r="AM66" s="5"/>
      <c r="AN66" s="5"/>
      <c r="AO66" s="5"/>
      <c r="AP66" s="201" t="s">
        <v>151</v>
      </c>
      <c r="AQ66" s="757"/>
      <c r="AR66" s="757"/>
      <c r="AS66" s="757"/>
      <c r="AT66" s="757"/>
      <c r="AU66" s="757"/>
      <c r="AV66" s="757"/>
      <c r="AW66" s="757"/>
      <c r="AX66" s="757"/>
      <c r="AY66" s="756"/>
      <c r="AZ66" s="5"/>
      <c r="BA66" s="5"/>
      <c r="BB66" s="5"/>
      <c r="BC66" s="201" t="s">
        <v>151</v>
      </c>
      <c r="BD66" s="757"/>
      <c r="BE66" s="757"/>
      <c r="BF66" s="757"/>
      <c r="BG66" s="757"/>
      <c r="BH66" s="757"/>
      <c r="BI66" s="757"/>
      <c r="BJ66" s="757"/>
      <c r="BK66" s="757"/>
      <c r="BL66" s="756"/>
      <c r="BM66" s="5"/>
      <c r="BN66" s="5"/>
      <c r="BO66" s="5"/>
    </row>
    <row r="67" spans="3:67">
      <c r="C67" s="201" t="s">
        <v>39</v>
      </c>
      <c r="D67" s="754"/>
      <c r="E67" s="754"/>
      <c r="F67" s="754"/>
      <c r="G67" s="758"/>
      <c r="H67" s="758"/>
      <c r="I67" s="758"/>
      <c r="J67" s="758"/>
      <c r="K67" s="758"/>
      <c r="L67" s="756"/>
      <c r="M67" s="5"/>
      <c r="N67" s="5"/>
      <c r="O67" s="5"/>
      <c r="P67" s="201" t="s">
        <v>39</v>
      </c>
      <c r="Q67" s="754"/>
      <c r="R67" s="754"/>
      <c r="S67" s="754"/>
      <c r="T67" s="754"/>
      <c r="U67" s="754"/>
      <c r="V67" s="754"/>
      <c r="W67" s="754"/>
      <c r="X67" s="754"/>
      <c r="Y67" s="756"/>
      <c r="Z67" s="5"/>
      <c r="AA67" s="5"/>
      <c r="AB67" s="5"/>
      <c r="AC67" s="201" t="s">
        <v>39</v>
      </c>
      <c r="AD67" s="757"/>
      <c r="AE67" s="757"/>
      <c r="AF67" s="757"/>
      <c r="AG67" s="758"/>
      <c r="AH67" s="758"/>
      <c r="AI67" s="758"/>
      <c r="AJ67" s="758"/>
      <c r="AK67" s="758"/>
      <c r="AL67" s="756"/>
      <c r="AM67" s="5"/>
      <c r="AN67" s="5"/>
      <c r="AO67" s="5"/>
      <c r="AP67" s="201" t="s">
        <v>39</v>
      </c>
      <c r="AQ67" s="757"/>
      <c r="AR67" s="757"/>
      <c r="AS67" s="757"/>
      <c r="AT67" s="758"/>
      <c r="AU67" s="758"/>
      <c r="AV67" s="758"/>
      <c r="AW67" s="758"/>
      <c r="AX67" s="758"/>
      <c r="AY67" s="756"/>
      <c r="AZ67" s="5"/>
      <c r="BA67" s="5"/>
      <c r="BB67" s="5"/>
      <c r="BC67" s="201" t="s">
        <v>39</v>
      </c>
      <c r="BD67" s="757"/>
      <c r="BE67" s="757"/>
      <c r="BF67" s="757"/>
      <c r="BG67" s="758"/>
      <c r="BH67" s="758"/>
      <c r="BI67" s="758"/>
      <c r="BJ67" s="758"/>
      <c r="BK67" s="758"/>
      <c r="BL67" s="756"/>
      <c r="BM67" s="5"/>
      <c r="BN67" s="5"/>
      <c r="BO67" s="5"/>
    </row>
    <row r="68" spans="3:67">
      <c r="C68" s="201" t="s">
        <v>470</v>
      </c>
      <c r="D68" s="759"/>
      <c r="E68" s="759"/>
      <c r="F68" s="757"/>
      <c r="G68" s="757"/>
      <c r="H68" s="757"/>
      <c r="I68" s="757"/>
      <c r="J68" s="757"/>
      <c r="K68" s="757"/>
      <c r="L68" s="756"/>
      <c r="M68" s="5"/>
      <c r="N68" s="5"/>
      <c r="O68" s="5"/>
      <c r="P68" s="201" t="s">
        <v>470</v>
      </c>
      <c r="Q68" s="770"/>
      <c r="R68" s="770"/>
      <c r="S68" s="758"/>
      <c r="T68" s="757"/>
      <c r="U68" s="758"/>
      <c r="V68" s="758"/>
      <c r="W68" s="758"/>
      <c r="X68" s="758"/>
      <c r="Y68" s="756"/>
      <c r="Z68" s="5"/>
      <c r="AA68" s="5"/>
      <c r="AB68" s="5"/>
      <c r="AC68" s="201" t="s">
        <v>470</v>
      </c>
      <c r="AD68" s="770"/>
      <c r="AE68" s="770"/>
      <c r="AF68" s="758"/>
      <c r="AG68" s="757"/>
      <c r="AH68" s="758"/>
      <c r="AI68" s="758"/>
      <c r="AJ68" s="758"/>
      <c r="AK68" s="758"/>
      <c r="AL68" s="756"/>
      <c r="AM68" s="5"/>
      <c r="AN68" s="5"/>
      <c r="AO68" s="5"/>
      <c r="AP68" s="201" t="s">
        <v>470</v>
      </c>
      <c r="AQ68" s="770"/>
      <c r="AR68" s="770"/>
      <c r="AS68" s="758"/>
      <c r="AT68" s="757"/>
      <c r="AU68" s="758"/>
      <c r="AV68" s="758"/>
      <c r="AW68" s="758"/>
      <c r="AX68" s="758"/>
      <c r="AY68" s="756"/>
      <c r="AZ68" s="5"/>
      <c r="BA68" s="5"/>
      <c r="BB68" s="5"/>
      <c r="BC68" s="201" t="s">
        <v>470</v>
      </c>
      <c r="BD68" s="770"/>
      <c r="BE68" s="770"/>
      <c r="BF68" s="758"/>
      <c r="BG68" s="757"/>
      <c r="BH68" s="758"/>
      <c r="BI68" s="758"/>
      <c r="BJ68" s="758"/>
      <c r="BK68" s="758"/>
      <c r="BL68" s="756"/>
      <c r="BM68" s="5"/>
      <c r="BN68" s="5"/>
      <c r="BO68" s="5"/>
    </row>
    <row r="69" spans="3:67" ht="15.75" thickBot="1">
      <c r="C69" s="202" t="s">
        <v>414</v>
      </c>
      <c r="D69" s="760"/>
      <c r="E69" s="760"/>
      <c r="F69" s="761"/>
      <c r="G69" s="761"/>
      <c r="H69" s="761"/>
      <c r="I69" s="761"/>
      <c r="J69" s="761"/>
      <c r="K69" s="761"/>
      <c r="L69" s="762"/>
      <c r="M69" s="5"/>
      <c r="N69" s="5"/>
      <c r="O69" s="5"/>
      <c r="P69" s="202" t="s">
        <v>414</v>
      </c>
      <c r="Q69" s="775"/>
      <c r="R69" s="775"/>
      <c r="S69" s="776"/>
      <c r="T69" s="761"/>
      <c r="U69" s="776"/>
      <c r="V69" s="776"/>
      <c r="W69" s="776"/>
      <c r="X69" s="776"/>
      <c r="Y69" s="762"/>
      <c r="Z69" s="5"/>
      <c r="AA69" s="5"/>
      <c r="AB69" s="5"/>
      <c r="AC69" s="202" t="s">
        <v>414</v>
      </c>
      <c r="AD69" s="775"/>
      <c r="AE69" s="775"/>
      <c r="AF69" s="776"/>
      <c r="AG69" s="761"/>
      <c r="AH69" s="776"/>
      <c r="AI69" s="776"/>
      <c r="AJ69" s="776"/>
      <c r="AK69" s="776"/>
      <c r="AL69" s="762"/>
      <c r="AM69" s="5"/>
      <c r="AN69" s="5"/>
      <c r="AO69" s="5"/>
      <c r="AP69" s="202" t="s">
        <v>414</v>
      </c>
      <c r="AQ69" s="775"/>
      <c r="AR69" s="775"/>
      <c r="AS69" s="776"/>
      <c r="AT69" s="761"/>
      <c r="AU69" s="776"/>
      <c r="AV69" s="776"/>
      <c r="AW69" s="776"/>
      <c r="AX69" s="776"/>
      <c r="AY69" s="762"/>
      <c r="AZ69" s="5"/>
      <c r="BA69" s="5"/>
      <c r="BB69" s="5"/>
      <c r="BC69" s="202" t="s">
        <v>414</v>
      </c>
      <c r="BD69" s="775"/>
      <c r="BE69" s="775"/>
      <c r="BF69" s="776"/>
      <c r="BG69" s="761"/>
      <c r="BH69" s="776"/>
      <c r="BI69" s="776"/>
      <c r="BJ69" s="776"/>
      <c r="BK69" s="776"/>
      <c r="BL69" s="762"/>
      <c r="BM69" s="5"/>
      <c r="BN69" s="5"/>
      <c r="BO69" s="5"/>
    </row>
    <row r="70" spans="3:67" ht="15.75" thickBot="1">
      <c r="C70" s="79"/>
      <c r="D70" s="79"/>
      <c r="E70" s="79"/>
      <c r="F70" s="5"/>
      <c r="G70" s="5"/>
      <c r="H70" s="5"/>
      <c r="I70" s="5"/>
      <c r="J70" s="5"/>
      <c r="K70" s="5"/>
      <c r="L70" s="5"/>
      <c r="M70" s="5"/>
      <c r="N70" s="5"/>
      <c r="O70" s="5"/>
      <c r="P70" s="79"/>
      <c r="Q70" s="79"/>
      <c r="R70" s="79"/>
      <c r="S70" s="5"/>
      <c r="T70" s="5"/>
      <c r="U70" s="5"/>
      <c r="V70" s="5"/>
      <c r="W70" s="5"/>
      <c r="X70" s="5"/>
      <c r="Y70" s="5"/>
      <c r="Z70" s="5"/>
      <c r="AA70" s="5"/>
      <c r="AB70" s="5"/>
      <c r="AC70" s="79"/>
      <c r="AD70" s="79"/>
      <c r="AE70" s="79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79"/>
      <c r="AQ70" s="79"/>
      <c r="AR70" s="79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79"/>
      <c r="BD70" s="79"/>
      <c r="BE70" s="79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spans="3:67">
      <c r="C71" s="260" t="s">
        <v>159</v>
      </c>
      <c r="D71" s="763"/>
      <c r="E71" s="763"/>
      <c r="F71" s="764"/>
      <c r="G71" s="764"/>
      <c r="H71" s="764"/>
      <c r="I71" s="764"/>
      <c r="J71" s="764"/>
      <c r="K71" s="764"/>
      <c r="L71" s="765"/>
      <c r="M71" s="5"/>
      <c r="N71" s="5"/>
      <c r="O71" s="5"/>
      <c r="P71" s="260" t="s">
        <v>159</v>
      </c>
      <c r="Q71" s="763"/>
      <c r="R71" s="763"/>
      <c r="S71" s="764"/>
      <c r="T71" s="764"/>
      <c r="U71" s="764"/>
      <c r="V71" s="764"/>
      <c r="W71" s="764"/>
      <c r="X71" s="764"/>
      <c r="Y71" s="765"/>
      <c r="Z71" s="5"/>
      <c r="AA71" s="5"/>
      <c r="AB71" s="5"/>
      <c r="AC71" s="260" t="s">
        <v>159</v>
      </c>
      <c r="AD71" s="763"/>
      <c r="AE71" s="763"/>
      <c r="AF71" s="764"/>
      <c r="AG71" s="764"/>
      <c r="AH71" s="764"/>
      <c r="AI71" s="764"/>
      <c r="AJ71" s="764"/>
      <c r="AK71" s="764"/>
      <c r="AL71" s="765"/>
      <c r="AM71" s="5"/>
      <c r="AN71" s="5"/>
      <c r="AO71" s="5"/>
      <c r="AP71" s="260" t="s">
        <v>159</v>
      </c>
      <c r="AQ71" s="763"/>
      <c r="AR71" s="763"/>
      <c r="AS71" s="764"/>
      <c r="AT71" s="764"/>
      <c r="AU71" s="764"/>
      <c r="AV71" s="764"/>
      <c r="AW71" s="764"/>
      <c r="AX71" s="764"/>
      <c r="AY71" s="765"/>
      <c r="AZ71" s="5"/>
      <c r="BA71" s="5"/>
      <c r="BB71" s="5"/>
      <c r="BC71" s="260" t="s">
        <v>159</v>
      </c>
      <c r="BD71" s="763"/>
      <c r="BE71" s="763"/>
      <c r="BF71" s="764"/>
      <c r="BG71" s="764"/>
      <c r="BH71" s="764"/>
      <c r="BI71" s="764"/>
      <c r="BJ71" s="764"/>
      <c r="BK71" s="764"/>
      <c r="BL71" s="765"/>
      <c r="BM71" s="5"/>
      <c r="BN71" s="5"/>
      <c r="BO71" s="5"/>
    </row>
    <row r="72" spans="3:67">
      <c r="C72" s="201" t="s">
        <v>44</v>
      </c>
      <c r="D72" s="754"/>
      <c r="E72" s="754"/>
      <c r="F72" s="754"/>
      <c r="G72" s="754"/>
      <c r="H72" s="754"/>
      <c r="I72" s="754"/>
      <c r="J72" s="754"/>
      <c r="K72" s="754"/>
      <c r="L72" s="755"/>
      <c r="M72" s="5"/>
      <c r="N72" s="5"/>
      <c r="O72" s="5"/>
      <c r="P72" s="201" t="s">
        <v>44</v>
      </c>
      <c r="Q72" s="757"/>
      <c r="R72" s="757"/>
      <c r="S72" s="757"/>
      <c r="T72" s="757"/>
      <c r="U72" s="757"/>
      <c r="V72" s="757"/>
      <c r="W72" s="757"/>
      <c r="X72" s="757"/>
      <c r="Y72" s="755"/>
      <c r="Z72" s="5"/>
      <c r="AA72" s="5"/>
      <c r="AB72" s="5"/>
      <c r="AC72" s="201" t="s">
        <v>44</v>
      </c>
      <c r="AD72" s="757"/>
      <c r="AE72" s="757"/>
      <c r="AF72" s="757"/>
      <c r="AG72" s="757"/>
      <c r="AH72" s="757"/>
      <c r="AI72" s="757"/>
      <c r="AJ72" s="757"/>
      <c r="AK72" s="757"/>
      <c r="AL72" s="755"/>
      <c r="AM72" s="5"/>
      <c r="AN72" s="5"/>
      <c r="AO72" s="5"/>
      <c r="AP72" s="201" t="s">
        <v>44</v>
      </c>
      <c r="AQ72" s="757"/>
      <c r="AR72" s="757"/>
      <c r="AS72" s="757"/>
      <c r="AT72" s="757"/>
      <c r="AU72" s="757"/>
      <c r="AV72" s="757"/>
      <c r="AW72" s="757"/>
      <c r="AX72" s="757"/>
      <c r="AY72" s="755"/>
      <c r="AZ72" s="5"/>
      <c r="BA72" s="5"/>
      <c r="BB72" s="5"/>
      <c r="BC72" s="201" t="s">
        <v>44</v>
      </c>
      <c r="BD72" s="757"/>
      <c r="BE72" s="757"/>
      <c r="BF72" s="757"/>
      <c r="BG72" s="757"/>
      <c r="BH72" s="757"/>
      <c r="BI72" s="757"/>
      <c r="BJ72" s="757"/>
      <c r="BK72" s="757"/>
      <c r="BL72" s="755"/>
      <c r="BM72" s="5"/>
      <c r="BN72" s="5"/>
      <c r="BO72" s="5"/>
    </row>
    <row r="73" spans="3:67">
      <c r="C73" s="201" t="s">
        <v>150</v>
      </c>
      <c r="D73" s="754"/>
      <c r="E73" s="754"/>
      <c r="F73" s="754"/>
      <c r="G73" s="754"/>
      <c r="H73" s="754"/>
      <c r="I73" s="754"/>
      <c r="J73" s="754"/>
      <c r="K73" s="754"/>
      <c r="L73" s="756"/>
      <c r="M73" s="5"/>
      <c r="N73" s="5"/>
      <c r="O73" s="5"/>
      <c r="P73" s="201" t="s">
        <v>150</v>
      </c>
      <c r="Q73" s="754"/>
      <c r="R73" s="754"/>
      <c r="S73" s="754"/>
      <c r="T73" s="754"/>
      <c r="U73" s="754"/>
      <c r="V73" s="754"/>
      <c r="W73" s="754"/>
      <c r="X73" s="754"/>
      <c r="Y73" s="756"/>
      <c r="Z73" s="5"/>
      <c r="AA73" s="5"/>
      <c r="AB73" s="5"/>
      <c r="AC73" s="201" t="s">
        <v>150</v>
      </c>
      <c r="AD73" s="757"/>
      <c r="AE73" s="757"/>
      <c r="AF73" s="757"/>
      <c r="AG73" s="757"/>
      <c r="AH73" s="757"/>
      <c r="AI73" s="757"/>
      <c r="AJ73" s="757"/>
      <c r="AK73" s="757"/>
      <c r="AL73" s="756"/>
      <c r="AM73" s="5"/>
      <c r="AN73" s="5"/>
      <c r="AO73" s="5"/>
      <c r="AP73" s="201" t="s">
        <v>150</v>
      </c>
      <c r="AQ73" s="757"/>
      <c r="AR73" s="757"/>
      <c r="AS73" s="757"/>
      <c r="AT73" s="757"/>
      <c r="AU73" s="757"/>
      <c r="AV73" s="757"/>
      <c r="AW73" s="757"/>
      <c r="AX73" s="757"/>
      <c r="AY73" s="756"/>
      <c r="AZ73" s="5"/>
      <c r="BA73" s="5"/>
      <c r="BB73" s="5"/>
      <c r="BC73" s="201" t="s">
        <v>150</v>
      </c>
      <c r="BD73" s="757"/>
      <c r="BE73" s="757"/>
      <c r="BF73" s="757"/>
      <c r="BG73" s="757"/>
      <c r="BH73" s="757"/>
      <c r="BI73" s="757"/>
      <c r="BJ73" s="757"/>
      <c r="BK73" s="757"/>
      <c r="BL73" s="756"/>
      <c r="BM73" s="5"/>
      <c r="BN73" s="5"/>
      <c r="BO73" s="5"/>
    </row>
    <row r="74" spans="3:67">
      <c r="C74" s="201" t="s">
        <v>151</v>
      </c>
      <c r="D74" s="757"/>
      <c r="E74" s="757"/>
      <c r="F74" s="757"/>
      <c r="G74" s="757"/>
      <c r="H74" s="757"/>
      <c r="I74" s="757"/>
      <c r="J74" s="757"/>
      <c r="K74" s="757"/>
      <c r="L74" s="756"/>
      <c r="M74" s="5"/>
      <c r="N74" s="5"/>
      <c r="O74" s="5"/>
      <c r="P74" s="201" t="s">
        <v>151</v>
      </c>
      <c r="Q74" s="757"/>
      <c r="R74" s="757"/>
      <c r="S74" s="757"/>
      <c r="T74" s="757"/>
      <c r="U74" s="757"/>
      <c r="V74" s="757"/>
      <c r="W74" s="757"/>
      <c r="X74" s="757"/>
      <c r="Y74" s="756"/>
      <c r="Z74" s="5"/>
      <c r="AA74" s="5"/>
      <c r="AB74" s="5"/>
      <c r="AC74" s="201" t="s">
        <v>151</v>
      </c>
      <c r="AD74" s="757"/>
      <c r="AE74" s="757"/>
      <c r="AF74" s="757"/>
      <c r="AG74" s="757"/>
      <c r="AH74" s="757"/>
      <c r="AI74" s="757"/>
      <c r="AJ74" s="757"/>
      <c r="AK74" s="757"/>
      <c r="AL74" s="756"/>
      <c r="AM74" s="5"/>
      <c r="AN74" s="5"/>
      <c r="AO74" s="5"/>
      <c r="AP74" s="201" t="s">
        <v>151</v>
      </c>
      <c r="AQ74" s="757"/>
      <c r="AR74" s="757"/>
      <c r="AS74" s="757"/>
      <c r="AT74" s="757"/>
      <c r="AU74" s="757"/>
      <c r="AV74" s="757"/>
      <c r="AW74" s="757"/>
      <c r="AX74" s="757"/>
      <c r="AY74" s="756"/>
      <c r="AZ74" s="5"/>
      <c r="BA74" s="5"/>
      <c r="BB74" s="5"/>
      <c r="BC74" s="201" t="s">
        <v>151</v>
      </c>
      <c r="BD74" s="757"/>
      <c r="BE74" s="757"/>
      <c r="BF74" s="757"/>
      <c r="BG74" s="757"/>
      <c r="BH74" s="757"/>
      <c r="BI74" s="757"/>
      <c r="BJ74" s="757"/>
      <c r="BK74" s="757"/>
      <c r="BL74" s="756"/>
      <c r="BM74" s="5"/>
      <c r="BN74" s="5"/>
      <c r="BO74" s="5"/>
    </row>
    <row r="75" spans="3:67">
      <c r="C75" s="201" t="s">
        <v>39</v>
      </c>
      <c r="D75" s="754"/>
      <c r="E75" s="754"/>
      <c r="F75" s="754"/>
      <c r="G75" s="758"/>
      <c r="H75" s="758"/>
      <c r="I75" s="758"/>
      <c r="J75" s="758"/>
      <c r="K75" s="758"/>
      <c r="L75" s="756"/>
      <c r="M75" s="5"/>
      <c r="N75" s="5"/>
      <c r="O75" s="5"/>
      <c r="P75" s="201" t="s">
        <v>39</v>
      </c>
      <c r="Q75" s="754"/>
      <c r="R75" s="754"/>
      <c r="S75" s="754"/>
      <c r="T75" s="754"/>
      <c r="U75" s="754"/>
      <c r="V75" s="754"/>
      <c r="W75" s="754"/>
      <c r="X75" s="754"/>
      <c r="Y75" s="756"/>
      <c r="Z75" s="5"/>
      <c r="AA75" s="5"/>
      <c r="AB75" s="5"/>
      <c r="AC75" s="201" t="s">
        <v>39</v>
      </c>
      <c r="AD75" s="757"/>
      <c r="AE75" s="757"/>
      <c r="AF75" s="757"/>
      <c r="AG75" s="758"/>
      <c r="AH75" s="758"/>
      <c r="AI75" s="758"/>
      <c r="AJ75" s="758"/>
      <c r="AK75" s="758"/>
      <c r="AL75" s="756"/>
      <c r="AM75" s="5"/>
      <c r="AN75" s="5"/>
      <c r="AO75" s="5"/>
      <c r="AP75" s="201" t="s">
        <v>39</v>
      </c>
      <c r="AQ75" s="757"/>
      <c r="AR75" s="757"/>
      <c r="AS75" s="757"/>
      <c r="AT75" s="758"/>
      <c r="AU75" s="758"/>
      <c r="AV75" s="758"/>
      <c r="AW75" s="758"/>
      <c r="AX75" s="758"/>
      <c r="AY75" s="756"/>
      <c r="AZ75" s="5"/>
      <c r="BA75" s="5"/>
      <c r="BB75" s="5"/>
      <c r="BC75" s="201" t="s">
        <v>39</v>
      </c>
      <c r="BD75" s="757"/>
      <c r="BE75" s="757"/>
      <c r="BF75" s="757"/>
      <c r="BG75" s="758"/>
      <c r="BH75" s="758"/>
      <c r="BI75" s="758"/>
      <c r="BJ75" s="758"/>
      <c r="BK75" s="758"/>
      <c r="BL75" s="756"/>
      <c r="BM75" s="5"/>
      <c r="BN75" s="5"/>
      <c r="BO75" s="5"/>
    </row>
    <row r="76" spans="3:67">
      <c r="C76" s="201" t="s">
        <v>470</v>
      </c>
      <c r="D76" s="759"/>
      <c r="E76" s="759"/>
      <c r="F76" s="757"/>
      <c r="G76" s="757"/>
      <c r="H76" s="757"/>
      <c r="I76" s="757"/>
      <c r="J76" s="757"/>
      <c r="K76" s="757"/>
      <c r="L76" s="756"/>
      <c r="M76" s="5"/>
      <c r="N76" s="5"/>
      <c r="O76" s="5"/>
      <c r="P76" s="201" t="s">
        <v>470</v>
      </c>
      <c r="Q76" s="770"/>
      <c r="R76" s="770"/>
      <c r="S76" s="758"/>
      <c r="T76" s="757"/>
      <c r="U76" s="758"/>
      <c r="V76" s="758"/>
      <c r="W76" s="758"/>
      <c r="X76" s="758"/>
      <c r="Y76" s="756"/>
      <c r="Z76" s="5"/>
      <c r="AA76" s="5"/>
      <c r="AB76" s="5"/>
      <c r="AC76" s="201" t="s">
        <v>470</v>
      </c>
      <c r="AD76" s="770"/>
      <c r="AE76" s="770"/>
      <c r="AF76" s="758"/>
      <c r="AG76" s="757"/>
      <c r="AH76" s="758"/>
      <c r="AI76" s="758"/>
      <c r="AJ76" s="758"/>
      <c r="AK76" s="758"/>
      <c r="AL76" s="756"/>
      <c r="AM76" s="5"/>
      <c r="AN76" s="5"/>
      <c r="AO76" s="5"/>
      <c r="AP76" s="201" t="s">
        <v>470</v>
      </c>
      <c r="AQ76" s="770"/>
      <c r="AR76" s="770"/>
      <c r="AS76" s="758"/>
      <c r="AT76" s="757"/>
      <c r="AU76" s="758"/>
      <c r="AV76" s="758"/>
      <c r="AW76" s="758"/>
      <c r="AX76" s="758"/>
      <c r="AY76" s="756"/>
      <c r="AZ76" s="5"/>
      <c r="BA76" s="5"/>
      <c r="BB76" s="5"/>
      <c r="BC76" s="201" t="s">
        <v>470</v>
      </c>
      <c r="BD76" s="770"/>
      <c r="BE76" s="770"/>
      <c r="BF76" s="758"/>
      <c r="BG76" s="757"/>
      <c r="BH76" s="758"/>
      <c r="BI76" s="758"/>
      <c r="BJ76" s="758"/>
      <c r="BK76" s="758"/>
      <c r="BL76" s="756"/>
      <c r="BM76" s="5"/>
      <c r="BN76" s="5"/>
      <c r="BO76" s="5"/>
    </row>
    <row r="77" spans="3:67" ht="15.75" thickBot="1">
      <c r="C77" s="202" t="s">
        <v>414</v>
      </c>
      <c r="D77" s="760"/>
      <c r="E77" s="760"/>
      <c r="F77" s="761"/>
      <c r="G77" s="761"/>
      <c r="H77" s="761"/>
      <c r="I77" s="761"/>
      <c r="J77" s="761"/>
      <c r="K77" s="761"/>
      <c r="L77" s="762"/>
      <c r="M77" s="5"/>
      <c r="N77" s="5"/>
      <c r="O77" s="5"/>
      <c r="P77" s="202" t="s">
        <v>414</v>
      </c>
      <c r="Q77" s="775"/>
      <c r="R77" s="775"/>
      <c r="S77" s="776"/>
      <c r="T77" s="761"/>
      <c r="U77" s="776"/>
      <c r="V77" s="776"/>
      <c r="W77" s="776"/>
      <c r="X77" s="776"/>
      <c r="Y77" s="762"/>
      <c r="Z77" s="5"/>
      <c r="AA77" s="5"/>
      <c r="AB77" s="5"/>
      <c r="AC77" s="202" t="s">
        <v>414</v>
      </c>
      <c r="AD77" s="775"/>
      <c r="AE77" s="775"/>
      <c r="AF77" s="776"/>
      <c r="AG77" s="761"/>
      <c r="AH77" s="776"/>
      <c r="AI77" s="776"/>
      <c r="AJ77" s="776"/>
      <c r="AK77" s="776"/>
      <c r="AL77" s="762"/>
      <c r="AM77" s="5"/>
      <c r="AN77" s="5"/>
      <c r="AO77" s="5"/>
      <c r="AP77" s="202" t="s">
        <v>414</v>
      </c>
      <c r="AQ77" s="775"/>
      <c r="AR77" s="775"/>
      <c r="AS77" s="776"/>
      <c r="AT77" s="761"/>
      <c r="AU77" s="776"/>
      <c r="AV77" s="776"/>
      <c r="AW77" s="776"/>
      <c r="AX77" s="776"/>
      <c r="AY77" s="762"/>
      <c r="AZ77" s="5"/>
      <c r="BA77" s="5"/>
      <c r="BB77" s="5"/>
      <c r="BC77" s="202" t="s">
        <v>414</v>
      </c>
      <c r="BD77" s="775"/>
      <c r="BE77" s="775"/>
      <c r="BF77" s="776"/>
      <c r="BG77" s="761"/>
      <c r="BH77" s="776"/>
      <c r="BI77" s="776"/>
      <c r="BJ77" s="776"/>
      <c r="BK77" s="776"/>
      <c r="BL77" s="762"/>
      <c r="BM77" s="5"/>
      <c r="BN77" s="5"/>
      <c r="BO77" s="5"/>
    </row>
    <row r="78" spans="3:67" ht="15.75" thickBot="1">
      <c r="C78" s="79"/>
      <c r="D78" s="79"/>
      <c r="E78" s="79"/>
      <c r="F78" s="5"/>
      <c r="G78" s="5"/>
      <c r="H78" s="5"/>
      <c r="I78" s="5"/>
      <c r="J78" s="5"/>
      <c r="K78" s="5"/>
      <c r="L78" s="5"/>
      <c r="M78" s="5"/>
      <c r="N78" s="5"/>
      <c r="O78" s="5"/>
      <c r="P78" s="79"/>
      <c r="Q78" s="79"/>
      <c r="R78" s="79"/>
      <c r="S78" s="5"/>
      <c r="T78" s="5"/>
      <c r="U78" s="5"/>
      <c r="V78" s="5"/>
      <c r="W78" s="5"/>
      <c r="X78" s="5"/>
      <c r="Y78" s="5"/>
      <c r="Z78" s="5"/>
      <c r="AA78" s="5"/>
      <c r="AB78" s="5"/>
      <c r="AC78" s="79"/>
      <c r="AD78" s="79"/>
      <c r="AE78" s="79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79"/>
      <c r="AQ78" s="79"/>
      <c r="AR78" s="79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79"/>
      <c r="BD78" s="79"/>
      <c r="BE78" s="79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spans="3:67">
      <c r="C79" s="260" t="s">
        <v>160</v>
      </c>
      <c r="D79" s="763"/>
      <c r="E79" s="763"/>
      <c r="F79" s="764"/>
      <c r="G79" s="764"/>
      <c r="H79" s="764"/>
      <c r="I79" s="764"/>
      <c r="J79" s="764"/>
      <c r="K79" s="764"/>
      <c r="L79" s="765"/>
      <c r="M79" s="5"/>
      <c r="N79" s="5"/>
      <c r="O79" s="5"/>
      <c r="P79" s="260" t="s">
        <v>160</v>
      </c>
      <c r="Q79" s="763"/>
      <c r="R79" s="763"/>
      <c r="S79" s="764"/>
      <c r="T79" s="764"/>
      <c r="U79" s="764"/>
      <c r="V79" s="764"/>
      <c r="W79" s="764"/>
      <c r="X79" s="764"/>
      <c r="Y79" s="765"/>
      <c r="Z79" s="5"/>
      <c r="AA79" s="5"/>
      <c r="AB79" s="5"/>
      <c r="AC79" s="260" t="s">
        <v>160</v>
      </c>
      <c r="AD79" s="763"/>
      <c r="AE79" s="763"/>
      <c r="AF79" s="764"/>
      <c r="AG79" s="764"/>
      <c r="AH79" s="764"/>
      <c r="AI79" s="764"/>
      <c r="AJ79" s="764"/>
      <c r="AK79" s="764"/>
      <c r="AL79" s="765"/>
      <c r="AM79" s="5"/>
      <c r="AN79" s="5"/>
      <c r="AO79" s="5"/>
      <c r="AP79" s="260" t="s">
        <v>160</v>
      </c>
      <c r="AQ79" s="763"/>
      <c r="AR79" s="763"/>
      <c r="AS79" s="764"/>
      <c r="AT79" s="764"/>
      <c r="AU79" s="764"/>
      <c r="AV79" s="764"/>
      <c r="AW79" s="764"/>
      <c r="AX79" s="764"/>
      <c r="AY79" s="765"/>
      <c r="AZ79" s="5"/>
      <c r="BA79" s="5"/>
      <c r="BB79" s="5"/>
      <c r="BC79" s="260" t="s">
        <v>160</v>
      </c>
      <c r="BD79" s="763"/>
      <c r="BE79" s="763"/>
      <c r="BF79" s="764"/>
      <c r="BG79" s="764"/>
      <c r="BH79" s="764"/>
      <c r="BI79" s="764"/>
      <c r="BJ79" s="764"/>
      <c r="BK79" s="764"/>
      <c r="BL79" s="765"/>
      <c r="BM79" s="5"/>
      <c r="BN79" s="5"/>
      <c r="BO79" s="5"/>
    </row>
    <row r="80" spans="3:67">
      <c r="C80" s="201" t="s">
        <v>44</v>
      </c>
      <c r="D80" s="754"/>
      <c r="E80" s="754"/>
      <c r="F80" s="754"/>
      <c r="G80" s="754"/>
      <c r="H80" s="754"/>
      <c r="I80" s="754"/>
      <c r="J80" s="754"/>
      <c r="K80" s="754"/>
      <c r="L80" s="755"/>
      <c r="M80" s="5"/>
      <c r="N80" s="5"/>
      <c r="O80" s="5"/>
      <c r="P80" s="201" t="s">
        <v>44</v>
      </c>
      <c r="Q80" s="757"/>
      <c r="R80" s="757"/>
      <c r="S80" s="757"/>
      <c r="T80" s="757"/>
      <c r="U80" s="757"/>
      <c r="V80" s="757"/>
      <c r="W80" s="757"/>
      <c r="X80" s="757"/>
      <c r="Y80" s="755"/>
      <c r="Z80" s="5"/>
      <c r="AA80" s="5"/>
      <c r="AB80" s="5"/>
      <c r="AC80" s="201" t="s">
        <v>44</v>
      </c>
      <c r="AD80" s="757"/>
      <c r="AE80" s="757"/>
      <c r="AF80" s="757"/>
      <c r="AG80" s="757"/>
      <c r="AH80" s="757"/>
      <c r="AI80" s="757"/>
      <c r="AJ80" s="757"/>
      <c r="AK80" s="757"/>
      <c r="AL80" s="755"/>
      <c r="AM80" s="5"/>
      <c r="AN80" s="5"/>
      <c r="AO80" s="5"/>
      <c r="AP80" s="201" t="s">
        <v>44</v>
      </c>
      <c r="AQ80" s="757"/>
      <c r="AR80" s="757"/>
      <c r="AS80" s="757"/>
      <c r="AT80" s="757"/>
      <c r="AU80" s="757"/>
      <c r="AV80" s="757"/>
      <c r="AW80" s="757"/>
      <c r="AX80" s="757"/>
      <c r="AY80" s="755"/>
      <c r="AZ80" s="5"/>
      <c r="BA80" s="5"/>
      <c r="BB80" s="5"/>
      <c r="BC80" s="201" t="s">
        <v>44</v>
      </c>
      <c r="BD80" s="757"/>
      <c r="BE80" s="757"/>
      <c r="BF80" s="757"/>
      <c r="BG80" s="757"/>
      <c r="BH80" s="757"/>
      <c r="BI80" s="757"/>
      <c r="BJ80" s="757"/>
      <c r="BK80" s="757"/>
      <c r="BL80" s="755"/>
      <c r="BM80" s="5"/>
      <c r="BN80" s="5"/>
      <c r="BO80" s="5"/>
    </row>
    <row r="81" spans="3:67">
      <c r="C81" s="201" t="s">
        <v>150</v>
      </c>
      <c r="D81" s="754"/>
      <c r="E81" s="754"/>
      <c r="F81" s="754"/>
      <c r="G81" s="754"/>
      <c r="H81" s="754"/>
      <c r="I81" s="754"/>
      <c r="J81" s="754"/>
      <c r="K81" s="754"/>
      <c r="L81" s="756"/>
      <c r="M81" s="5"/>
      <c r="N81" s="5"/>
      <c r="O81" s="5"/>
      <c r="P81" s="201" t="s">
        <v>150</v>
      </c>
      <c r="Q81" s="754"/>
      <c r="R81" s="754"/>
      <c r="S81" s="754"/>
      <c r="T81" s="754"/>
      <c r="U81" s="754"/>
      <c r="V81" s="754"/>
      <c r="W81" s="754"/>
      <c r="X81" s="754"/>
      <c r="Y81" s="756"/>
      <c r="Z81" s="5"/>
      <c r="AA81" s="5"/>
      <c r="AB81" s="5"/>
      <c r="AC81" s="201" t="s">
        <v>150</v>
      </c>
      <c r="AD81" s="757"/>
      <c r="AE81" s="757"/>
      <c r="AF81" s="757"/>
      <c r="AG81" s="757"/>
      <c r="AH81" s="757"/>
      <c r="AI81" s="757"/>
      <c r="AJ81" s="757"/>
      <c r="AK81" s="757"/>
      <c r="AL81" s="756"/>
      <c r="AM81" s="5"/>
      <c r="AN81" s="5"/>
      <c r="AO81" s="5"/>
      <c r="AP81" s="201" t="s">
        <v>150</v>
      </c>
      <c r="AQ81" s="757"/>
      <c r="AR81" s="757"/>
      <c r="AS81" s="757"/>
      <c r="AT81" s="757"/>
      <c r="AU81" s="757"/>
      <c r="AV81" s="757"/>
      <c r="AW81" s="757"/>
      <c r="AX81" s="757"/>
      <c r="AY81" s="756"/>
      <c r="AZ81" s="5"/>
      <c r="BA81" s="5"/>
      <c r="BB81" s="5"/>
      <c r="BC81" s="201" t="s">
        <v>150</v>
      </c>
      <c r="BD81" s="757"/>
      <c r="BE81" s="757"/>
      <c r="BF81" s="757"/>
      <c r="BG81" s="757"/>
      <c r="BH81" s="757"/>
      <c r="BI81" s="757"/>
      <c r="BJ81" s="757"/>
      <c r="BK81" s="757"/>
      <c r="BL81" s="756"/>
      <c r="BM81" s="5"/>
      <c r="BN81" s="5"/>
      <c r="BO81" s="5"/>
    </row>
    <row r="82" spans="3:67">
      <c r="C82" s="201" t="s">
        <v>151</v>
      </c>
      <c r="D82" s="757"/>
      <c r="E82" s="757"/>
      <c r="F82" s="757"/>
      <c r="G82" s="757"/>
      <c r="H82" s="757"/>
      <c r="I82" s="757"/>
      <c r="J82" s="757"/>
      <c r="K82" s="757"/>
      <c r="L82" s="756"/>
      <c r="M82" s="5"/>
      <c r="N82" s="5"/>
      <c r="O82" s="5"/>
      <c r="P82" s="201" t="s">
        <v>151</v>
      </c>
      <c r="Q82" s="757"/>
      <c r="R82" s="757"/>
      <c r="S82" s="757"/>
      <c r="T82" s="757"/>
      <c r="U82" s="757"/>
      <c r="V82" s="757"/>
      <c r="W82" s="757"/>
      <c r="X82" s="757"/>
      <c r="Y82" s="756"/>
      <c r="Z82" s="5"/>
      <c r="AA82" s="5"/>
      <c r="AB82" s="5"/>
      <c r="AC82" s="201" t="s">
        <v>151</v>
      </c>
      <c r="AD82" s="757"/>
      <c r="AE82" s="757"/>
      <c r="AF82" s="757"/>
      <c r="AG82" s="757"/>
      <c r="AH82" s="757"/>
      <c r="AI82" s="757"/>
      <c r="AJ82" s="757"/>
      <c r="AK82" s="757"/>
      <c r="AL82" s="756"/>
      <c r="AM82" s="5"/>
      <c r="AN82" s="5"/>
      <c r="AO82" s="5"/>
      <c r="AP82" s="201" t="s">
        <v>151</v>
      </c>
      <c r="AQ82" s="757"/>
      <c r="AR82" s="757"/>
      <c r="AS82" s="757"/>
      <c r="AT82" s="757"/>
      <c r="AU82" s="757"/>
      <c r="AV82" s="757"/>
      <c r="AW82" s="757"/>
      <c r="AX82" s="757"/>
      <c r="AY82" s="756"/>
      <c r="AZ82" s="5"/>
      <c r="BA82" s="5"/>
      <c r="BB82" s="5"/>
      <c r="BC82" s="201" t="s">
        <v>151</v>
      </c>
      <c r="BD82" s="757"/>
      <c r="BE82" s="757"/>
      <c r="BF82" s="757"/>
      <c r="BG82" s="757"/>
      <c r="BH82" s="757"/>
      <c r="BI82" s="757"/>
      <c r="BJ82" s="757"/>
      <c r="BK82" s="757"/>
      <c r="BL82" s="756"/>
      <c r="BM82" s="5"/>
      <c r="BN82" s="5"/>
      <c r="BO82" s="5"/>
    </row>
    <row r="83" spans="3:67">
      <c r="C83" s="201" t="s">
        <v>39</v>
      </c>
      <c r="D83" s="754"/>
      <c r="E83" s="754"/>
      <c r="F83" s="754"/>
      <c r="G83" s="758"/>
      <c r="H83" s="758"/>
      <c r="I83" s="758"/>
      <c r="J83" s="758"/>
      <c r="K83" s="758"/>
      <c r="L83" s="756"/>
      <c r="M83" s="5"/>
      <c r="N83" s="5"/>
      <c r="O83" s="5"/>
      <c r="P83" s="201" t="s">
        <v>39</v>
      </c>
      <c r="Q83" s="754"/>
      <c r="R83" s="754"/>
      <c r="S83" s="754"/>
      <c r="T83" s="754"/>
      <c r="U83" s="754"/>
      <c r="V83" s="754"/>
      <c r="W83" s="754"/>
      <c r="X83" s="754"/>
      <c r="Y83" s="756"/>
      <c r="Z83" s="5"/>
      <c r="AA83" s="5"/>
      <c r="AB83" s="5"/>
      <c r="AC83" s="201" t="s">
        <v>39</v>
      </c>
      <c r="AD83" s="757"/>
      <c r="AE83" s="757"/>
      <c r="AF83" s="757"/>
      <c r="AG83" s="758"/>
      <c r="AH83" s="758"/>
      <c r="AI83" s="758"/>
      <c r="AJ83" s="758"/>
      <c r="AK83" s="758"/>
      <c r="AL83" s="756"/>
      <c r="AM83" s="5"/>
      <c r="AN83" s="5"/>
      <c r="AO83" s="5"/>
      <c r="AP83" s="201" t="s">
        <v>39</v>
      </c>
      <c r="AQ83" s="757"/>
      <c r="AR83" s="757"/>
      <c r="AS83" s="757"/>
      <c r="AT83" s="758"/>
      <c r="AU83" s="758"/>
      <c r="AV83" s="758"/>
      <c r="AW83" s="758"/>
      <c r="AX83" s="758"/>
      <c r="AY83" s="756"/>
      <c r="AZ83" s="5"/>
      <c r="BA83" s="5"/>
      <c r="BB83" s="5"/>
      <c r="BC83" s="201" t="s">
        <v>39</v>
      </c>
      <c r="BD83" s="757"/>
      <c r="BE83" s="757"/>
      <c r="BF83" s="757"/>
      <c r="BG83" s="758"/>
      <c r="BH83" s="758"/>
      <c r="BI83" s="758"/>
      <c r="BJ83" s="758"/>
      <c r="BK83" s="758"/>
      <c r="BL83" s="756"/>
      <c r="BM83" s="5"/>
      <c r="BN83" s="5"/>
      <c r="BO83" s="5"/>
    </row>
    <row r="84" spans="3:67">
      <c r="C84" s="201" t="s">
        <v>470</v>
      </c>
      <c r="D84" s="759"/>
      <c r="E84" s="759"/>
      <c r="F84" s="757"/>
      <c r="G84" s="757"/>
      <c r="H84" s="757"/>
      <c r="I84" s="757"/>
      <c r="J84" s="757"/>
      <c r="K84" s="757"/>
      <c r="L84" s="756"/>
      <c r="M84" s="5"/>
      <c r="N84" s="5"/>
      <c r="O84" s="5"/>
      <c r="P84" s="201" t="s">
        <v>470</v>
      </c>
      <c r="Q84" s="770"/>
      <c r="R84" s="770"/>
      <c r="S84" s="758"/>
      <c r="T84" s="757"/>
      <c r="U84" s="758"/>
      <c r="V84" s="758"/>
      <c r="W84" s="758"/>
      <c r="X84" s="758"/>
      <c r="Y84" s="756"/>
      <c r="Z84" s="5"/>
      <c r="AA84" s="5"/>
      <c r="AB84" s="5"/>
      <c r="AC84" s="201" t="s">
        <v>470</v>
      </c>
      <c r="AD84" s="770"/>
      <c r="AE84" s="770"/>
      <c r="AF84" s="758"/>
      <c r="AG84" s="757"/>
      <c r="AH84" s="758"/>
      <c r="AI84" s="758"/>
      <c r="AJ84" s="758"/>
      <c r="AK84" s="758"/>
      <c r="AL84" s="756"/>
      <c r="AM84" s="5"/>
      <c r="AN84" s="5"/>
      <c r="AO84" s="5"/>
      <c r="AP84" s="201" t="s">
        <v>470</v>
      </c>
      <c r="AQ84" s="770"/>
      <c r="AR84" s="770"/>
      <c r="AS84" s="758"/>
      <c r="AT84" s="757"/>
      <c r="AU84" s="758"/>
      <c r="AV84" s="758"/>
      <c r="AW84" s="758"/>
      <c r="AX84" s="758"/>
      <c r="AY84" s="756"/>
      <c r="AZ84" s="5"/>
      <c r="BA84" s="5"/>
      <c r="BB84" s="5"/>
      <c r="BC84" s="201" t="s">
        <v>470</v>
      </c>
      <c r="BD84" s="770"/>
      <c r="BE84" s="770"/>
      <c r="BF84" s="758"/>
      <c r="BG84" s="757"/>
      <c r="BH84" s="758"/>
      <c r="BI84" s="758"/>
      <c r="BJ84" s="758"/>
      <c r="BK84" s="758"/>
      <c r="BL84" s="756"/>
      <c r="BM84" s="5"/>
      <c r="BN84" s="5"/>
      <c r="BO84" s="5"/>
    </row>
    <row r="85" spans="3:67" ht="15.75" thickBot="1">
      <c r="C85" s="202" t="s">
        <v>414</v>
      </c>
      <c r="D85" s="760"/>
      <c r="E85" s="760"/>
      <c r="F85" s="761"/>
      <c r="G85" s="761"/>
      <c r="H85" s="761"/>
      <c r="I85" s="761"/>
      <c r="J85" s="761"/>
      <c r="K85" s="761"/>
      <c r="L85" s="762"/>
      <c r="M85" s="5"/>
      <c r="N85" s="5"/>
      <c r="O85" s="5"/>
      <c r="P85" s="202" t="s">
        <v>414</v>
      </c>
      <c r="Q85" s="775"/>
      <c r="R85" s="775"/>
      <c r="S85" s="776"/>
      <c r="T85" s="761"/>
      <c r="U85" s="776"/>
      <c r="V85" s="776"/>
      <c r="W85" s="776"/>
      <c r="X85" s="776"/>
      <c r="Y85" s="762"/>
      <c r="Z85" s="5"/>
      <c r="AA85" s="5"/>
      <c r="AB85" s="5"/>
      <c r="AC85" s="202" t="s">
        <v>414</v>
      </c>
      <c r="AD85" s="775"/>
      <c r="AE85" s="775"/>
      <c r="AF85" s="776"/>
      <c r="AG85" s="761"/>
      <c r="AH85" s="776"/>
      <c r="AI85" s="776"/>
      <c r="AJ85" s="776"/>
      <c r="AK85" s="776"/>
      <c r="AL85" s="762"/>
      <c r="AM85" s="5"/>
      <c r="AN85" s="5"/>
      <c r="AO85" s="5"/>
      <c r="AP85" s="202" t="s">
        <v>414</v>
      </c>
      <c r="AQ85" s="775"/>
      <c r="AR85" s="775"/>
      <c r="AS85" s="776"/>
      <c r="AT85" s="761"/>
      <c r="AU85" s="776"/>
      <c r="AV85" s="776"/>
      <c r="AW85" s="776"/>
      <c r="AX85" s="776"/>
      <c r="AY85" s="762"/>
      <c r="AZ85" s="5"/>
      <c r="BA85" s="5"/>
      <c r="BB85" s="5"/>
      <c r="BC85" s="202" t="s">
        <v>414</v>
      </c>
      <c r="BD85" s="775"/>
      <c r="BE85" s="775"/>
      <c r="BF85" s="776"/>
      <c r="BG85" s="761"/>
      <c r="BH85" s="776"/>
      <c r="BI85" s="776"/>
      <c r="BJ85" s="776"/>
      <c r="BK85" s="776"/>
      <c r="BL85" s="762"/>
      <c r="BM85" s="5"/>
      <c r="BN85" s="5"/>
      <c r="BO85" s="5"/>
    </row>
    <row r="86" spans="3:67" ht="15.75" thickBot="1">
      <c r="C86" s="79"/>
      <c r="D86" s="79"/>
      <c r="E86" s="79"/>
      <c r="F86" s="5"/>
      <c r="G86" s="5"/>
      <c r="H86" s="5"/>
      <c r="I86" s="5"/>
      <c r="J86" s="5"/>
      <c r="K86" s="5"/>
      <c r="L86" s="5"/>
      <c r="M86" s="5"/>
      <c r="N86" s="5"/>
      <c r="O86" s="5"/>
      <c r="P86" s="79"/>
      <c r="Q86" s="79"/>
      <c r="R86" s="79"/>
      <c r="S86" s="5"/>
      <c r="T86" s="5"/>
      <c r="U86" s="5"/>
      <c r="V86" s="5"/>
      <c r="W86" s="5"/>
      <c r="X86" s="5"/>
      <c r="Y86" s="5"/>
      <c r="Z86" s="5"/>
      <c r="AA86" s="5"/>
      <c r="AB86" s="5"/>
      <c r="AC86" s="79"/>
      <c r="AD86" s="79"/>
      <c r="AE86" s="79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79"/>
      <c r="AQ86" s="79"/>
      <c r="AR86" s="79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79"/>
      <c r="BD86" s="79"/>
      <c r="BE86" s="79"/>
      <c r="BF86" s="5"/>
      <c r="BG86" s="5"/>
      <c r="BH86" s="5"/>
      <c r="BI86" s="5"/>
      <c r="BJ86" s="5"/>
      <c r="BK86" s="5"/>
      <c r="BL86" s="5"/>
      <c r="BM86" s="5"/>
      <c r="BN86" s="5"/>
      <c r="BO86" s="5"/>
    </row>
    <row r="87" spans="3:67">
      <c r="C87" s="260" t="s">
        <v>161</v>
      </c>
      <c r="D87" s="763"/>
      <c r="E87" s="763"/>
      <c r="F87" s="764"/>
      <c r="G87" s="764"/>
      <c r="H87" s="764"/>
      <c r="I87" s="764"/>
      <c r="J87" s="764"/>
      <c r="K87" s="764"/>
      <c r="L87" s="765"/>
      <c r="M87" s="5"/>
      <c r="N87" s="5"/>
      <c r="O87" s="5"/>
      <c r="P87" s="260" t="s">
        <v>161</v>
      </c>
      <c r="Q87" s="763"/>
      <c r="R87" s="763"/>
      <c r="S87" s="764"/>
      <c r="T87" s="764"/>
      <c r="U87" s="764"/>
      <c r="V87" s="764"/>
      <c r="W87" s="764"/>
      <c r="X87" s="764"/>
      <c r="Y87" s="765"/>
      <c r="Z87" s="5"/>
      <c r="AA87" s="5"/>
      <c r="AB87" s="5"/>
      <c r="AC87" s="260" t="s">
        <v>161</v>
      </c>
      <c r="AD87" s="763"/>
      <c r="AE87" s="763"/>
      <c r="AF87" s="764"/>
      <c r="AG87" s="764"/>
      <c r="AH87" s="764"/>
      <c r="AI87" s="764"/>
      <c r="AJ87" s="764"/>
      <c r="AK87" s="764"/>
      <c r="AL87" s="765"/>
      <c r="AM87" s="5"/>
      <c r="AN87" s="5"/>
      <c r="AO87" s="5"/>
      <c r="AP87" s="260" t="s">
        <v>161</v>
      </c>
      <c r="AQ87" s="763"/>
      <c r="AR87" s="763"/>
      <c r="AS87" s="764"/>
      <c r="AT87" s="764"/>
      <c r="AU87" s="764"/>
      <c r="AV87" s="764"/>
      <c r="AW87" s="764"/>
      <c r="AX87" s="764"/>
      <c r="AY87" s="765"/>
      <c r="AZ87" s="5"/>
      <c r="BA87" s="5"/>
      <c r="BB87" s="5"/>
      <c r="BC87" s="260" t="s">
        <v>161</v>
      </c>
      <c r="BD87" s="763"/>
      <c r="BE87" s="763"/>
      <c r="BF87" s="764"/>
      <c r="BG87" s="764"/>
      <c r="BH87" s="764"/>
      <c r="BI87" s="764"/>
      <c r="BJ87" s="764"/>
      <c r="BK87" s="764"/>
      <c r="BL87" s="765"/>
      <c r="BM87" s="5"/>
      <c r="BN87" s="5"/>
      <c r="BO87" s="5"/>
    </row>
    <row r="88" spans="3:67">
      <c r="C88" s="201" t="s">
        <v>44</v>
      </c>
      <c r="D88" s="754"/>
      <c r="E88" s="754"/>
      <c r="F88" s="754"/>
      <c r="G88" s="754"/>
      <c r="H88" s="754"/>
      <c r="I88" s="754"/>
      <c r="J88" s="754"/>
      <c r="K88" s="754"/>
      <c r="L88" s="755"/>
      <c r="M88" s="5"/>
      <c r="N88" s="5"/>
      <c r="O88" s="5"/>
      <c r="P88" s="201" t="s">
        <v>44</v>
      </c>
      <c r="Q88" s="757"/>
      <c r="R88" s="757"/>
      <c r="S88" s="757"/>
      <c r="T88" s="757"/>
      <c r="U88" s="757"/>
      <c r="V88" s="757"/>
      <c r="W88" s="757"/>
      <c r="X88" s="757"/>
      <c r="Y88" s="755"/>
      <c r="Z88" s="5"/>
      <c r="AA88" s="5"/>
      <c r="AB88" s="5"/>
      <c r="AC88" s="201" t="s">
        <v>44</v>
      </c>
      <c r="AD88" s="757"/>
      <c r="AE88" s="757"/>
      <c r="AF88" s="757"/>
      <c r="AG88" s="757"/>
      <c r="AH88" s="757"/>
      <c r="AI88" s="757"/>
      <c r="AJ88" s="757"/>
      <c r="AK88" s="757"/>
      <c r="AL88" s="755"/>
      <c r="AM88" s="5"/>
      <c r="AN88" s="5"/>
      <c r="AO88" s="5"/>
      <c r="AP88" s="201" t="s">
        <v>44</v>
      </c>
      <c r="AQ88" s="757"/>
      <c r="AR88" s="757"/>
      <c r="AS88" s="757"/>
      <c r="AT88" s="757"/>
      <c r="AU88" s="757"/>
      <c r="AV88" s="757"/>
      <c r="AW88" s="757"/>
      <c r="AX88" s="757"/>
      <c r="AY88" s="755"/>
      <c r="AZ88" s="5"/>
      <c r="BA88" s="5"/>
      <c r="BB88" s="5"/>
      <c r="BC88" s="201" t="s">
        <v>44</v>
      </c>
      <c r="BD88" s="757"/>
      <c r="BE88" s="757"/>
      <c r="BF88" s="757"/>
      <c r="BG88" s="757"/>
      <c r="BH88" s="757"/>
      <c r="BI88" s="757"/>
      <c r="BJ88" s="757"/>
      <c r="BK88" s="757"/>
      <c r="BL88" s="755"/>
      <c r="BM88" s="5"/>
      <c r="BN88" s="5"/>
      <c r="BO88" s="5"/>
    </row>
    <row r="89" spans="3:67">
      <c r="C89" s="201" t="s">
        <v>150</v>
      </c>
      <c r="D89" s="754"/>
      <c r="E89" s="754"/>
      <c r="F89" s="754"/>
      <c r="G89" s="754"/>
      <c r="H89" s="754"/>
      <c r="I89" s="754"/>
      <c r="J89" s="754"/>
      <c r="K89" s="754"/>
      <c r="L89" s="756"/>
      <c r="M89" s="5"/>
      <c r="N89" s="5"/>
      <c r="O89" s="5"/>
      <c r="P89" s="201" t="s">
        <v>150</v>
      </c>
      <c r="Q89" s="754"/>
      <c r="R89" s="754"/>
      <c r="S89" s="754"/>
      <c r="T89" s="754"/>
      <c r="U89" s="754"/>
      <c r="V89" s="754"/>
      <c r="W89" s="754"/>
      <c r="X89" s="754"/>
      <c r="Y89" s="756"/>
      <c r="Z89" s="5"/>
      <c r="AA89" s="5"/>
      <c r="AB89" s="5"/>
      <c r="AC89" s="201" t="s">
        <v>150</v>
      </c>
      <c r="AD89" s="757"/>
      <c r="AE89" s="757"/>
      <c r="AF89" s="757"/>
      <c r="AG89" s="757"/>
      <c r="AH89" s="757"/>
      <c r="AI89" s="757"/>
      <c r="AJ89" s="757"/>
      <c r="AK89" s="757"/>
      <c r="AL89" s="756"/>
      <c r="AM89" s="5"/>
      <c r="AN89" s="5"/>
      <c r="AO89" s="5"/>
      <c r="AP89" s="201" t="s">
        <v>150</v>
      </c>
      <c r="AQ89" s="757"/>
      <c r="AR89" s="757"/>
      <c r="AS89" s="757"/>
      <c r="AT89" s="757"/>
      <c r="AU89" s="757"/>
      <c r="AV89" s="757"/>
      <c r="AW89" s="757"/>
      <c r="AX89" s="757"/>
      <c r="AY89" s="756"/>
      <c r="AZ89" s="5"/>
      <c r="BA89" s="5"/>
      <c r="BB89" s="5"/>
      <c r="BC89" s="201" t="s">
        <v>150</v>
      </c>
      <c r="BD89" s="757"/>
      <c r="BE89" s="757"/>
      <c r="BF89" s="757"/>
      <c r="BG89" s="757"/>
      <c r="BH89" s="757"/>
      <c r="BI89" s="757"/>
      <c r="BJ89" s="757"/>
      <c r="BK89" s="757"/>
      <c r="BL89" s="756"/>
      <c r="BM89" s="5"/>
      <c r="BN89" s="5"/>
      <c r="BO89" s="5"/>
    </row>
    <row r="90" spans="3:67">
      <c r="C90" s="201" t="s">
        <v>151</v>
      </c>
      <c r="D90" s="757"/>
      <c r="E90" s="757"/>
      <c r="F90" s="757"/>
      <c r="G90" s="757"/>
      <c r="H90" s="757"/>
      <c r="I90" s="757"/>
      <c r="J90" s="757"/>
      <c r="K90" s="757"/>
      <c r="L90" s="756"/>
      <c r="M90" s="5"/>
      <c r="N90" s="5"/>
      <c r="O90" s="5"/>
      <c r="P90" s="201" t="s">
        <v>151</v>
      </c>
      <c r="Q90" s="757"/>
      <c r="R90" s="757"/>
      <c r="S90" s="757"/>
      <c r="T90" s="757"/>
      <c r="U90" s="757"/>
      <c r="V90" s="757"/>
      <c r="W90" s="757"/>
      <c r="X90" s="757"/>
      <c r="Y90" s="756"/>
      <c r="Z90" s="5"/>
      <c r="AA90" s="5"/>
      <c r="AB90" s="5"/>
      <c r="AC90" s="201" t="s">
        <v>151</v>
      </c>
      <c r="AD90" s="757"/>
      <c r="AE90" s="757"/>
      <c r="AF90" s="757"/>
      <c r="AG90" s="757"/>
      <c r="AH90" s="757"/>
      <c r="AI90" s="757"/>
      <c r="AJ90" s="757"/>
      <c r="AK90" s="757"/>
      <c r="AL90" s="756"/>
      <c r="AM90" s="5"/>
      <c r="AN90" s="5"/>
      <c r="AO90" s="5"/>
      <c r="AP90" s="201" t="s">
        <v>151</v>
      </c>
      <c r="AQ90" s="757"/>
      <c r="AR90" s="757"/>
      <c r="AS90" s="757"/>
      <c r="AT90" s="757"/>
      <c r="AU90" s="757"/>
      <c r="AV90" s="757"/>
      <c r="AW90" s="757"/>
      <c r="AX90" s="757"/>
      <c r="AY90" s="756"/>
      <c r="AZ90" s="5"/>
      <c r="BA90" s="5"/>
      <c r="BB90" s="5"/>
      <c r="BC90" s="201" t="s">
        <v>151</v>
      </c>
      <c r="BD90" s="757"/>
      <c r="BE90" s="757"/>
      <c r="BF90" s="757"/>
      <c r="BG90" s="757"/>
      <c r="BH90" s="757"/>
      <c r="BI90" s="757"/>
      <c r="BJ90" s="757"/>
      <c r="BK90" s="757"/>
      <c r="BL90" s="756"/>
      <c r="BM90" s="5"/>
      <c r="BN90" s="5"/>
      <c r="BO90" s="5"/>
    </row>
    <row r="91" spans="3:67">
      <c r="C91" s="201" t="s">
        <v>39</v>
      </c>
      <c r="D91" s="754"/>
      <c r="E91" s="754"/>
      <c r="F91" s="754"/>
      <c r="G91" s="758"/>
      <c r="H91" s="758"/>
      <c r="I91" s="758"/>
      <c r="J91" s="758"/>
      <c r="K91" s="758"/>
      <c r="L91" s="756"/>
      <c r="M91" s="5"/>
      <c r="N91" s="5"/>
      <c r="O91" s="5"/>
      <c r="P91" s="201" t="s">
        <v>39</v>
      </c>
      <c r="Q91" s="754"/>
      <c r="R91" s="754"/>
      <c r="S91" s="754"/>
      <c r="T91" s="754"/>
      <c r="U91" s="754"/>
      <c r="V91" s="754"/>
      <c r="W91" s="754"/>
      <c r="X91" s="754"/>
      <c r="Y91" s="756"/>
      <c r="Z91" s="5"/>
      <c r="AA91" s="5"/>
      <c r="AB91" s="5"/>
      <c r="AC91" s="201" t="s">
        <v>39</v>
      </c>
      <c r="AD91" s="757"/>
      <c r="AE91" s="757"/>
      <c r="AF91" s="757"/>
      <c r="AG91" s="758"/>
      <c r="AH91" s="758"/>
      <c r="AI91" s="758"/>
      <c r="AJ91" s="758"/>
      <c r="AK91" s="758"/>
      <c r="AL91" s="756"/>
      <c r="AM91" s="5"/>
      <c r="AN91" s="5"/>
      <c r="AO91" s="5"/>
      <c r="AP91" s="201" t="s">
        <v>39</v>
      </c>
      <c r="AQ91" s="757"/>
      <c r="AR91" s="757"/>
      <c r="AS91" s="757"/>
      <c r="AT91" s="758"/>
      <c r="AU91" s="758"/>
      <c r="AV91" s="758"/>
      <c r="AW91" s="758"/>
      <c r="AX91" s="758"/>
      <c r="AY91" s="756"/>
      <c r="AZ91" s="5"/>
      <c r="BA91" s="5"/>
      <c r="BB91" s="5"/>
      <c r="BC91" s="201" t="s">
        <v>39</v>
      </c>
      <c r="BD91" s="757"/>
      <c r="BE91" s="757"/>
      <c r="BF91" s="757"/>
      <c r="BG91" s="758"/>
      <c r="BH91" s="758"/>
      <c r="BI91" s="758"/>
      <c r="BJ91" s="758"/>
      <c r="BK91" s="758"/>
      <c r="BL91" s="756"/>
      <c r="BM91" s="5"/>
      <c r="BN91" s="5"/>
      <c r="BO91" s="5"/>
    </row>
    <row r="92" spans="3:67">
      <c r="C92" s="201" t="s">
        <v>470</v>
      </c>
      <c r="D92" s="759"/>
      <c r="E92" s="759"/>
      <c r="F92" s="757"/>
      <c r="G92" s="757"/>
      <c r="H92" s="757"/>
      <c r="I92" s="757"/>
      <c r="J92" s="757"/>
      <c r="K92" s="757"/>
      <c r="L92" s="756"/>
      <c r="M92" s="5"/>
      <c r="N92" s="5"/>
      <c r="O92" s="5"/>
      <c r="P92" s="201" t="s">
        <v>470</v>
      </c>
      <c r="Q92" s="770"/>
      <c r="R92" s="770"/>
      <c r="S92" s="758"/>
      <c r="T92" s="757"/>
      <c r="U92" s="758"/>
      <c r="V92" s="758"/>
      <c r="W92" s="758"/>
      <c r="X92" s="758"/>
      <c r="Y92" s="756"/>
      <c r="Z92" s="5"/>
      <c r="AA92" s="5"/>
      <c r="AB92" s="5"/>
      <c r="AC92" s="201" t="s">
        <v>470</v>
      </c>
      <c r="AD92" s="770"/>
      <c r="AE92" s="770"/>
      <c r="AF92" s="758"/>
      <c r="AG92" s="757"/>
      <c r="AH92" s="758"/>
      <c r="AI92" s="758"/>
      <c r="AJ92" s="758"/>
      <c r="AK92" s="758"/>
      <c r="AL92" s="756"/>
      <c r="AM92" s="5"/>
      <c r="AN92" s="5"/>
      <c r="AO92" s="5"/>
      <c r="AP92" s="201" t="s">
        <v>470</v>
      </c>
      <c r="AQ92" s="770"/>
      <c r="AR92" s="770"/>
      <c r="AS92" s="758"/>
      <c r="AT92" s="757"/>
      <c r="AU92" s="758"/>
      <c r="AV92" s="758"/>
      <c r="AW92" s="758"/>
      <c r="AX92" s="758"/>
      <c r="AY92" s="756"/>
      <c r="AZ92" s="5"/>
      <c r="BA92" s="5"/>
      <c r="BB92" s="5"/>
      <c r="BC92" s="201" t="s">
        <v>470</v>
      </c>
      <c r="BD92" s="770"/>
      <c r="BE92" s="770"/>
      <c r="BF92" s="758"/>
      <c r="BG92" s="757"/>
      <c r="BH92" s="758"/>
      <c r="BI92" s="758"/>
      <c r="BJ92" s="758"/>
      <c r="BK92" s="758"/>
      <c r="BL92" s="756"/>
      <c r="BM92" s="5"/>
      <c r="BN92" s="5"/>
      <c r="BO92" s="5"/>
    </row>
    <row r="93" spans="3:67" ht="15.75" thickBot="1">
      <c r="C93" s="202" t="s">
        <v>414</v>
      </c>
      <c r="D93" s="760"/>
      <c r="E93" s="760"/>
      <c r="F93" s="761"/>
      <c r="G93" s="761"/>
      <c r="H93" s="761"/>
      <c r="I93" s="761"/>
      <c r="J93" s="761"/>
      <c r="K93" s="761"/>
      <c r="L93" s="762"/>
      <c r="M93" s="5"/>
      <c r="N93" s="5"/>
      <c r="O93" s="5"/>
      <c r="P93" s="202" t="s">
        <v>414</v>
      </c>
      <c r="Q93" s="775"/>
      <c r="R93" s="775"/>
      <c r="S93" s="776"/>
      <c r="T93" s="761"/>
      <c r="U93" s="776"/>
      <c r="V93" s="776"/>
      <c r="W93" s="776"/>
      <c r="X93" s="776"/>
      <c r="Y93" s="762"/>
      <c r="Z93" s="5"/>
      <c r="AA93" s="5"/>
      <c r="AB93" s="5"/>
      <c r="AC93" s="202" t="s">
        <v>414</v>
      </c>
      <c r="AD93" s="775"/>
      <c r="AE93" s="775"/>
      <c r="AF93" s="776"/>
      <c r="AG93" s="761"/>
      <c r="AH93" s="776"/>
      <c r="AI93" s="776"/>
      <c r="AJ93" s="776"/>
      <c r="AK93" s="776"/>
      <c r="AL93" s="762"/>
      <c r="AM93" s="5"/>
      <c r="AN93" s="5"/>
      <c r="AO93" s="5"/>
      <c r="AP93" s="202" t="s">
        <v>414</v>
      </c>
      <c r="AQ93" s="775"/>
      <c r="AR93" s="775"/>
      <c r="AS93" s="776"/>
      <c r="AT93" s="761"/>
      <c r="AU93" s="776"/>
      <c r="AV93" s="776"/>
      <c r="AW93" s="776"/>
      <c r="AX93" s="776"/>
      <c r="AY93" s="762"/>
      <c r="AZ93" s="5"/>
      <c r="BA93" s="5"/>
      <c r="BB93" s="5"/>
      <c r="BC93" s="202" t="s">
        <v>414</v>
      </c>
      <c r="BD93" s="775"/>
      <c r="BE93" s="775"/>
      <c r="BF93" s="776"/>
      <c r="BG93" s="761"/>
      <c r="BH93" s="776"/>
      <c r="BI93" s="776"/>
      <c r="BJ93" s="776"/>
      <c r="BK93" s="776"/>
      <c r="BL93" s="762"/>
      <c r="BM93" s="5"/>
      <c r="BN93" s="5"/>
      <c r="BO93" s="5"/>
    </row>
    <row r="94" spans="3:67" ht="15.75" thickBot="1">
      <c r="C94" s="79"/>
      <c r="D94" s="79"/>
      <c r="E94" s="79"/>
      <c r="F94" s="5"/>
      <c r="G94" s="5"/>
      <c r="H94" s="5"/>
      <c r="I94" s="5"/>
      <c r="J94" s="5"/>
      <c r="K94" s="5"/>
      <c r="L94" s="5"/>
      <c r="M94" s="5"/>
      <c r="N94" s="5"/>
      <c r="O94" s="5"/>
      <c r="P94" s="79"/>
      <c r="Q94" s="79"/>
      <c r="R94" s="79"/>
      <c r="S94" s="5"/>
      <c r="T94" s="5"/>
      <c r="U94" s="5"/>
      <c r="V94" s="5"/>
      <c r="W94" s="5"/>
      <c r="X94" s="5"/>
      <c r="Y94" s="5"/>
      <c r="Z94" s="5"/>
      <c r="AA94" s="5"/>
      <c r="AB94" s="5"/>
      <c r="AC94" s="79"/>
      <c r="AD94" s="79"/>
      <c r="AE94" s="79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79"/>
      <c r="AQ94" s="79"/>
      <c r="AR94" s="79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79"/>
      <c r="BD94" s="79"/>
      <c r="BE94" s="79"/>
      <c r="BF94" s="5"/>
      <c r="BG94" s="5"/>
      <c r="BH94" s="5"/>
      <c r="BI94" s="5"/>
      <c r="BJ94" s="5"/>
      <c r="BK94" s="5"/>
      <c r="BL94" s="5"/>
      <c r="BM94" s="5"/>
      <c r="BN94" s="5"/>
      <c r="BO94" s="5"/>
    </row>
    <row r="95" spans="3:67">
      <c r="C95" s="260" t="s">
        <v>162</v>
      </c>
      <c r="D95" s="763"/>
      <c r="E95" s="763"/>
      <c r="F95" s="764"/>
      <c r="G95" s="764"/>
      <c r="H95" s="764"/>
      <c r="I95" s="764"/>
      <c r="J95" s="764"/>
      <c r="K95" s="764"/>
      <c r="L95" s="765"/>
      <c r="M95" s="5"/>
      <c r="N95" s="5"/>
      <c r="O95" s="5"/>
      <c r="P95" s="260" t="s">
        <v>162</v>
      </c>
      <c r="Q95" s="763"/>
      <c r="R95" s="763"/>
      <c r="S95" s="764"/>
      <c r="T95" s="764"/>
      <c r="U95" s="764"/>
      <c r="V95" s="764"/>
      <c r="W95" s="764"/>
      <c r="X95" s="764"/>
      <c r="Y95" s="765"/>
      <c r="Z95" s="5"/>
      <c r="AA95" s="5"/>
      <c r="AB95" s="5"/>
      <c r="AC95" s="260" t="s">
        <v>162</v>
      </c>
      <c r="AD95" s="763"/>
      <c r="AE95" s="763"/>
      <c r="AF95" s="764"/>
      <c r="AG95" s="764"/>
      <c r="AH95" s="764"/>
      <c r="AI95" s="764"/>
      <c r="AJ95" s="764"/>
      <c r="AK95" s="764"/>
      <c r="AL95" s="765"/>
      <c r="AM95" s="5"/>
      <c r="AN95" s="5"/>
      <c r="AO95" s="5"/>
      <c r="AP95" s="260" t="s">
        <v>162</v>
      </c>
      <c r="AQ95" s="763"/>
      <c r="AR95" s="763"/>
      <c r="AS95" s="764"/>
      <c r="AT95" s="764"/>
      <c r="AU95" s="764"/>
      <c r="AV95" s="764"/>
      <c r="AW95" s="764"/>
      <c r="AX95" s="764"/>
      <c r="AY95" s="765"/>
      <c r="AZ95" s="5"/>
      <c r="BA95" s="5"/>
      <c r="BB95" s="5"/>
      <c r="BC95" s="260" t="s">
        <v>162</v>
      </c>
      <c r="BD95" s="763"/>
      <c r="BE95" s="763"/>
      <c r="BF95" s="764"/>
      <c r="BG95" s="764"/>
      <c r="BH95" s="764"/>
      <c r="BI95" s="764"/>
      <c r="BJ95" s="764"/>
      <c r="BK95" s="764"/>
      <c r="BL95" s="765"/>
      <c r="BM95" s="5"/>
      <c r="BN95" s="5"/>
      <c r="BO95" s="5"/>
    </row>
    <row r="96" spans="3:67">
      <c r="C96" s="201" t="s">
        <v>44</v>
      </c>
      <c r="D96" s="754"/>
      <c r="E96" s="754"/>
      <c r="F96" s="754"/>
      <c r="G96" s="754"/>
      <c r="H96" s="754"/>
      <c r="I96" s="754"/>
      <c r="J96" s="754"/>
      <c r="K96" s="754"/>
      <c r="L96" s="755"/>
      <c r="M96" s="5"/>
      <c r="N96" s="5"/>
      <c r="O96" s="5"/>
      <c r="P96" s="201" t="s">
        <v>44</v>
      </c>
      <c r="Q96" s="757"/>
      <c r="R96" s="757"/>
      <c r="S96" s="757"/>
      <c r="T96" s="757"/>
      <c r="U96" s="757"/>
      <c r="V96" s="757"/>
      <c r="W96" s="757"/>
      <c r="X96" s="757"/>
      <c r="Y96" s="755"/>
      <c r="Z96" s="5"/>
      <c r="AA96" s="5"/>
      <c r="AB96" s="5"/>
      <c r="AC96" s="201" t="s">
        <v>44</v>
      </c>
      <c r="AD96" s="757"/>
      <c r="AE96" s="757"/>
      <c r="AF96" s="757"/>
      <c r="AG96" s="757"/>
      <c r="AH96" s="757"/>
      <c r="AI96" s="757"/>
      <c r="AJ96" s="757"/>
      <c r="AK96" s="757"/>
      <c r="AL96" s="755"/>
      <c r="AM96" s="5"/>
      <c r="AN96" s="5"/>
      <c r="AO96" s="5"/>
      <c r="AP96" s="201" t="s">
        <v>44</v>
      </c>
      <c r="AQ96" s="757"/>
      <c r="AR96" s="757"/>
      <c r="AS96" s="757"/>
      <c r="AT96" s="757"/>
      <c r="AU96" s="757"/>
      <c r="AV96" s="757"/>
      <c r="AW96" s="757"/>
      <c r="AX96" s="757"/>
      <c r="AY96" s="755"/>
      <c r="AZ96" s="5"/>
      <c r="BA96" s="5"/>
      <c r="BB96" s="5"/>
      <c r="BC96" s="201" t="s">
        <v>44</v>
      </c>
      <c r="BD96" s="757"/>
      <c r="BE96" s="757"/>
      <c r="BF96" s="757"/>
      <c r="BG96" s="757"/>
      <c r="BH96" s="757"/>
      <c r="BI96" s="757"/>
      <c r="BJ96" s="757"/>
      <c r="BK96" s="757"/>
      <c r="BL96" s="755"/>
      <c r="BM96" s="5"/>
      <c r="BN96" s="5"/>
      <c r="BO96" s="5"/>
    </row>
    <row r="97" spans="3:67">
      <c r="C97" s="201" t="s">
        <v>150</v>
      </c>
      <c r="D97" s="754"/>
      <c r="E97" s="754"/>
      <c r="F97" s="754"/>
      <c r="G97" s="754"/>
      <c r="H97" s="754"/>
      <c r="I97" s="754"/>
      <c r="J97" s="754"/>
      <c r="K97" s="754"/>
      <c r="L97" s="756"/>
      <c r="M97" s="5"/>
      <c r="N97" s="5"/>
      <c r="O97" s="5"/>
      <c r="P97" s="201" t="s">
        <v>150</v>
      </c>
      <c r="Q97" s="754"/>
      <c r="R97" s="754"/>
      <c r="S97" s="754"/>
      <c r="T97" s="754"/>
      <c r="U97" s="754"/>
      <c r="V97" s="754"/>
      <c r="W97" s="754"/>
      <c r="X97" s="754"/>
      <c r="Y97" s="756"/>
      <c r="Z97" s="5"/>
      <c r="AA97" s="5"/>
      <c r="AB97" s="5"/>
      <c r="AC97" s="201" t="s">
        <v>150</v>
      </c>
      <c r="AD97" s="757"/>
      <c r="AE97" s="757"/>
      <c r="AF97" s="757"/>
      <c r="AG97" s="757"/>
      <c r="AH97" s="757"/>
      <c r="AI97" s="757"/>
      <c r="AJ97" s="757"/>
      <c r="AK97" s="757"/>
      <c r="AL97" s="756"/>
      <c r="AM97" s="5"/>
      <c r="AN97" s="5"/>
      <c r="AO97" s="5"/>
      <c r="AP97" s="201" t="s">
        <v>150</v>
      </c>
      <c r="AQ97" s="757"/>
      <c r="AR97" s="757"/>
      <c r="AS97" s="757"/>
      <c r="AT97" s="757"/>
      <c r="AU97" s="757"/>
      <c r="AV97" s="757"/>
      <c r="AW97" s="757"/>
      <c r="AX97" s="757"/>
      <c r="AY97" s="756"/>
      <c r="AZ97" s="5"/>
      <c r="BA97" s="5"/>
      <c r="BB97" s="5"/>
      <c r="BC97" s="201" t="s">
        <v>150</v>
      </c>
      <c r="BD97" s="757"/>
      <c r="BE97" s="757"/>
      <c r="BF97" s="757"/>
      <c r="BG97" s="757"/>
      <c r="BH97" s="757"/>
      <c r="BI97" s="757"/>
      <c r="BJ97" s="757"/>
      <c r="BK97" s="757"/>
      <c r="BL97" s="756"/>
      <c r="BM97" s="5"/>
      <c r="BN97" s="5"/>
      <c r="BO97" s="5"/>
    </row>
    <row r="98" spans="3:67">
      <c r="C98" s="201" t="s">
        <v>151</v>
      </c>
      <c r="D98" s="757"/>
      <c r="E98" s="757"/>
      <c r="F98" s="757"/>
      <c r="G98" s="757"/>
      <c r="H98" s="757"/>
      <c r="I98" s="757"/>
      <c r="J98" s="757"/>
      <c r="K98" s="757"/>
      <c r="L98" s="756"/>
      <c r="M98" s="5"/>
      <c r="N98" s="5"/>
      <c r="O98" s="5"/>
      <c r="P98" s="201" t="s">
        <v>151</v>
      </c>
      <c r="Q98" s="757"/>
      <c r="R98" s="757"/>
      <c r="S98" s="757"/>
      <c r="T98" s="757"/>
      <c r="U98" s="757"/>
      <c r="V98" s="757"/>
      <c r="W98" s="757"/>
      <c r="X98" s="757"/>
      <c r="Y98" s="756"/>
      <c r="Z98" s="5"/>
      <c r="AA98" s="5"/>
      <c r="AB98" s="5"/>
      <c r="AC98" s="201" t="s">
        <v>151</v>
      </c>
      <c r="AD98" s="757"/>
      <c r="AE98" s="757"/>
      <c r="AF98" s="757"/>
      <c r="AG98" s="757"/>
      <c r="AH98" s="757"/>
      <c r="AI98" s="757"/>
      <c r="AJ98" s="757"/>
      <c r="AK98" s="757"/>
      <c r="AL98" s="756"/>
      <c r="AM98" s="5"/>
      <c r="AN98" s="5"/>
      <c r="AO98" s="5"/>
      <c r="AP98" s="201" t="s">
        <v>151</v>
      </c>
      <c r="AQ98" s="757"/>
      <c r="AR98" s="757"/>
      <c r="AS98" s="757"/>
      <c r="AT98" s="757"/>
      <c r="AU98" s="757"/>
      <c r="AV98" s="757"/>
      <c r="AW98" s="757"/>
      <c r="AX98" s="757"/>
      <c r="AY98" s="756"/>
      <c r="AZ98" s="5"/>
      <c r="BA98" s="5"/>
      <c r="BB98" s="5"/>
      <c r="BC98" s="201" t="s">
        <v>151</v>
      </c>
      <c r="BD98" s="757"/>
      <c r="BE98" s="757"/>
      <c r="BF98" s="757"/>
      <c r="BG98" s="757"/>
      <c r="BH98" s="757"/>
      <c r="BI98" s="757"/>
      <c r="BJ98" s="757"/>
      <c r="BK98" s="757"/>
      <c r="BL98" s="756"/>
      <c r="BM98" s="5"/>
      <c r="BN98" s="5"/>
      <c r="BO98" s="5"/>
    </row>
    <row r="99" spans="3:67">
      <c r="C99" s="201" t="s">
        <v>39</v>
      </c>
      <c r="D99" s="754"/>
      <c r="E99" s="754"/>
      <c r="F99" s="754"/>
      <c r="G99" s="758"/>
      <c r="H99" s="758"/>
      <c r="I99" s="758"/>
      <c r="J99" s="758"/>
      <c r="K99" s="758"/>
      <c r="L99" s="756"/>
      <c r="M99" s="5"/>
      <c r="N99" s="5"/>
      <c r="O99" s="5"/>
      <c r="P99" s="201" t="s">
        <v>39</v>
      </c>
      <c r="Q99" s="754"/>
      <c r="R99" s="754"/>
      <c r="S99" s="754"/>
      <c r="T99" s="754"/>
      <c r="U99" s="754"/>
      <c r="V99" s="754"/>
      <c r="W99" s="754"/>
      <c r="X99" s="754"/>
      <c r="Y99" s="756"/>
      <c r="Z99" s="5"/>
      <c r="AA99" s="5"/>
      <c r="AB99" s="5"/>
      <c r="AC99" s="201" t="s">
        <v>39</v>
      </c>
      <c r="AD99" s="757"/>
      <c r="AE99" s="757"/>
      <c r="AF99" s="757"/>
      <c r="AG99" s="758"/>
      <c r="AH99" s="758"/>
      <c r="AI99" s="758"/>
      <c r="AJ99" s="758"/>
      <c r="AK99" s="758"/>
      <c r="AL99" s="756"/>
      <c r="AM99" s="5"/>
      <c r="AN99" s="5"/>
      <c r="AO99" s="5"/>
      <c r="AP99" s="201" t="s">
        <v>39</v>
      </c>
      <c r="AQ99" s="757"/>
      <c r="AR99" s="757"/>
      <c r="AS99" s="757"/>
      <c r="AT99" s="758"/>
      <c r="AU99" s="758"/>
      <c r="AV99" s="758"/>
      <c r="AW99" s="758"/>
      <c r="AX99" s="758"/>
      <c r="AY99" s="756"/>
      <c r="AZ99" s="5"/>
      <c r="BA99" s="5"/>
      <c r="BB99" s="5"/>
      <c r="BC99" s="201" t="s">
        <v>39</v>
      </c>
      <c r="BD99" s="757"/>
      <c r="BE99" s="757"/>
      <c r="BF99" s="757"/>
      <c r="BG99" s="758"/>
      <c r="BH99" s="758"/>
      <c r="BI99" s="758"/>
      <c r="BJ99" s="758"/>
      <c r="BK99" s="758"/>
      <c r="BL99" s="756"/>
      <c r="BM99" s="5"/>
      <c r="BN99" s="5"/>
      <c r="BO99" s="5"/>
    </row>
    <row r="100" spans="3:67">
      <c r="C100" s="201" t="s">
        <v>470</v>
      </c>
      <c r="D100" s="759"/>
      <c r="E100" s="759"/>
      <c r="F100" s="757"/>
      <c r="G100" s="757"/>
      <c r="H100" s="757"/>
      <c r="I100" s="757"/>
      <c r="J100" s="757"/>
      <c r="K100" s="757"/>
      <c r="L100" s="756"/>
      <c r="M100" s="5"/>
      <c r="N100" s="5"/>
      <c r="O100" s="5"/>
      <c r="P100" s="201" t="s">
        <v>470</v>
      </c>
      <c r="Q100" s="770"/>
      <c r="R100" s="770"/>
      <c r="S100" s="758"/>
      <c r="T100" s="757"/>
      <c r="U100" s="758"/>
      <c r="V100" s="758"/>
      <c r="W100" s="758"/>
      <c r="X100" s="758"/>
      <c r="Y100" s="756"/>
      <c r="Z100" s="5"/>
      <c r="AA100" s="5"/>
      <c r="AB100" s="5"/>
      <c r="AC100" s="201" t="s">
        <v>470</v>
      </c>
      <c r="AD100" s="770"/>
      <c r="AE100" s="770"/>
      <c r="AF100" s="758"/>
      <c r="AG100" s="757"/>
      <c r="AH100" s="758"/>
      <c r="AI100" s="758"/>
      <c r="AJ100" s="758"/>
      <c r="AK100" s="758"/>
      <c r="AL100" s="756"/>
      <c r="AM100" s="5"/>
      <c r="AN100" s="5"/>
      <c r="AO100" s="5"/>
      <c r="AP100" s="201" t="s">
        <v>470</v>
      </c>
      <c r="AQ100" s="770"/>
      <c r="AR100" s="770"/>
      <c r="AS100" s="758"/>
      <c r="AT100" s="757"/>
      <c r="AU100" s="758"/>
      <c r="AV100" s="758"/>
      <c r="AW100" s="758"/>
      <c r="AX100" s="758"/>
      <c r="AY100" s="756"/>
      <c r="AZ100" s="5"/>
      <c r="BA100" s="5"/>
      <c r="BB100" s="5"/>
      <c r="BC100" s="201" t="s">
        <v>470</v>
      </c>
      <c r="BD100" s="770"/>
      <c r="BE100" s="770"/>
      <c r="BF100" s="758"/>
      <c r="BG100" s="757"/>
      <c r="BH100" s="758"/>
      <c r="BI100" s="758"/>
      <c r="BJ100" s="758"/>
      <c r="BK100" s="758"/>
      <c r="BL100" s="756"/>
      <c r="BM100" s="5"/>
      <c r="BN100" s="5"/>
      <c r="BO100" s="5"/>
    </row>
    <row r="101" spans="3:67" ht="15.75" thickBot="1">
      <c r="C101" s="202" t="s">
        <v>414</v>
      </c>
      <c r="D101" s="760"/>
      <c r="E101" s="760"/>
      <c r="F101" s="761"/>
      <c r="G101" s="761"/>
      <c r="H101" s="761"/>
      <c r="I101" s="761"/>
      <c r="J101" s="761"/>
      <c r="K101" s="761"/>
      <c r="L101" s="762"/>
      <c r="M101" s="5"/>
      <c r="N101" s="5"/>
      <c r="O101" s="5"/>
      <c r="P101" s="202" t="s">
        <v>414</v>
      </c>
      <c r="Q101" s="775"/>
      <c r="R101" s="775"/>
      <c r="S101" s="776"/>
      <c r="T101" s="761"/>
      <c r="U101" s="776"/>
      <c r="V101" s="776"/>
      <c r="W101" s="776"/>
      <c r="X101" s="776"/>
      <c r="Y101" s="762"/>
      <c r="Z101" s="5"/>
      <c r="AA101" s="5"/>
      <c r="AB101" s="5"/>
      <c r="AC101" s="202" t="s">
        <v>414</v>
      </c>
      <c r="AD101" s="775"/>
      <c r="AE101" s="775"/>
      <c r="AF101" s="776"/>
      <c r="AG101" s="761"/>
      <c r="AH101" s="776"/>
      <c r="AI101" s="776"/>
      <c r="AJ101" s="776"/>
      <c r="AK101" s="776"/>
      <c r="AL101" s="762"/>
      <c r="AM101" s="5"/>
      <c r="AN101" s="5"/>
      <c r="AO101" s="5"/>
      <c r="AP101" s="202" t="s">
        <v>414</v>
      </c>
      <c r="AQ101" s="775"/>
      <c r="AR101" s="775"/>
      <c r="AS101" s="776"/>
      <c r="AT101" s="761"/>
      <c r="AU101" s="776"/>
      <c r="AV101" s="776"/>
      <c r="AW101" s="776"/>
      <c r="AX101" s="776"/>
      <c r="AY101" s="762"/>
      <c r="AZ101" s="5"/>
      <c r="BA101" s="5"/>
      <c r="BB101" s="5"/>
      <c r="BC101" s="202" t="s">
        <v>414</v>
      </c>
      <c r="BD101" s="775"/>
      <c r="BE101" s="775"/>
      <c r="BF101" s="776"/>
      <c r="BG101" s="761"/>
      <c r="BH101" s="776"/>
      <c r="BI101" s="776"/>
      <c r="BJ101" s="776"/>
      <c r="BK101" s="776"/>
      <c r="BL101" s="762"/>
      <c r="BM101" s="5"/>
      <c r="BN101" s="5"/>
      <c r="BO101" s="5"/>
    </row>
    <row r="102" spans="3:67" ht="15.75" thickBot="1">
      <c r="C102" s="79"/>
      <c r="D102" s="79"/>
      <c r="E102" s="7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79"/>
      <c r="Q102" s="79"/>
      <c r="R102" s="79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9"/>
      <c r="AD102" s="79"/>
      <c r="AE102" s="79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79"/>
      <c r="AQ102" s="79"/>
      <c r="AR102" s="79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79"/>
      <c r="BD102" s="79"/>
      <c r="BE102" s="79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spans="3:67">
      <c r="C103" s="260" t="s">
        <v>163</v>
      </c>
      <c r="D103" s="763"/>
      <c r="E103" s="763"/>
      <c r="F103" s="764"/>
      <c r="G103" s="764"/>
      <c r="H103" s="764"/>
      <c r="I103" s="764"/>
      <c r="J103" s="764"/>
      <c r="K103" s="764"/>
      <c r="L103" s="765"/>
      <c r="M103" s="5"/>
      <c r="N103" s="5"/>
      <c r="O103" s="5"/>
      <c r="P103" s="260" t="s">
        <v>163</v>
      </c>
      <c r="Q103" s="763"/>
      <c r="R103" s="763"/>
      <c r="S103" s="764"/>
      <c r="T103" s="764"/>
      <c r="U103" s="764"/>
      <c r="V103" s="764"/>
      <c r="W103" s="764"/>
      <c r="X103" s="764"/>
      <c r="Y103" s="765"/>
      <c r="Z103" s="5"/>
      <c r="AA103" s="5"/>
      <c r="AB103" s="5"/>
      <c r="AC103" s="260" t="s">
        <v>163</v>
      </c>
      <c r="AD103" s="763"/>
      <c r="AE103" s="763"/>
      <c r="AF103" s="764"/>
      <c r="AG103" s="764"/>
      <c r="AH103" s="764"/>
      <c r="AI103" s="764"/>
      <c r="AJ103" s="764"/>
      <c r="AK103" s="764"/>
      <c r="AL103" s="765"/>
      <c r="AM103" s="5"/>
      <c r="AN103" s="5"/>
      <c r="AO103" s="5"/>
      <c r="AP103" s="260" t="s">
        <v>163</v>
      </c>
      <c r="AQ103" s="763"/>
      <c r="AR103" s="763"/>
      <c r="AS103" s="764"/>
      <c r="AT103" s="764"/>
      <c r="AU103" s="764"/>
      <c r="AV103" s="764"/>
      <c r="AW103" s="764"/>
      <c r="AX103" s="764"/>
      <c r="AY103" s="765"/>
      <c r="AZ103" s="5"/>
      <c r="BA103" s="5"/>
      <c r="BB103" s="5"/>
      <c r="BC103" s="260" t="s">
        <v>163</v>
      </c>
      <c r="BD103" s="763"/>
      <c r="BE103" s="763"/>
      <c r="BF103" s="764"/>
      <c r="BG103" s="764"/>
      <c r="BH103" s="764"/>
      <c r="BI103" s="764"/>
      <c r="BJ103" s="764"/>
      <c r="BK103" s="764"/>
      <c r="BL103" s="765"/>
      <c r="BM103" s="5"/>
      <c r="BN103" s="5"/>
      <c r="BO103" s="5"/>
    </row>
    <row r="104" spans="3:67">
      <c r="C104" s="201" t="s">
        <v>44</v>
      </c>
      <c r="D104" s="754"/>
      <c r="E104" s="754"/>
      <c r="F104" s="754"/>
      <c r="G104" s="754"/>
      <c r="H104" s="754"/>
      <c r="I104" s="754"/>
      <c r="J104" s="754"/>
      <c r="K104" s="754"/>
      <c r="L104" s="755"/>
      <c r="M104" s="5"/>
      <c r="N104" s="5"/>
      <c r="O104" s="5"/>
      <c r="P104" s="201" t="s">
        <v>44</v>
      </c>
      <c r="Q104" s="757"/>
      <c r="R104" s="757"/>
      <c r="S104" s="757"/>
      <c r="T104" s="757"/>
      <c r="U104" s="757"/>
      <c r="V104" s="757"/>
      <c r="W104" s="757"/>
      <c r="X104" s="757"/>
      <c r="Y104" s="755"/>
      <c r="Z104" s="5"/>
      <c r="AA104" s="5"/>
      <c r="AB104" s="5"/>
      <c r="AC104" s="201" t="s">
        <v>44</v>
      </c>
      <c r="AD104" s="757"/>
      <c r="AE104" s="757"/>
      <c r="AF104" s="757"/>
      <c r="AG104" s="757"/>
      <c r="AH104" s="757"/>
      <c r="AI104" s="757"/>
      <c r="AJ104" s="757"/>
      <c r="AK104" s="757"/>
      <c r="AL104" s="755"/>
      <c r="AM104" s="5"/>
      <c r="AN104" s="5"/>
      <c r="AO104" s="5"/>
      <c r="AP104" s="201" t="s">
        <v>44</v>
      </c>
      <c r="AQ104" s="757"/>
      <c r="AR104" s="757"/>
      <c r="AS104" s="757"/>
      <c r="AT104" s="757"/>
      <c r="AU104" s="757"/>
      <c r="AV104" s="757"/>
      <c r="AW104" s="757"/>
      <c r="AX104" s="757"/>
      <c r="AY104" s="755"/>
      <c r="AZ104" s="5"/>
      <c r="BA104" s="5"/>
      <c r="BB104" s="5"/>
      <c r="BC104" s="201" t="s">
        <v>44</v>
      </c>
      <c r="BD104" s="757"/>
      <c r="BE104" s="757"/>
      <c r="BF104" s="757"/>
      <c r="BG104" s="757"/>
      <c r="BH104" s="757"/>
      <c r="BI104" s="757"/>
      <c r="BJ104" s="757"/>
      <c r="BK104" s="757"/>
      <c r="BL104" s="755"/>
      <c r="BM104" s="5"/>
      <c r="BN104" s="5"/>
      <c r="BO104" s="5"/>
    </row>
    <row r="105" spans="3:67">
      <c r="C105" s="201" t="s">
        <v>150</v>
      </c>
      <c r="D105" s="754"/>
      <c r="E105" s="754"/>
      <c r="F105" s="754"/>
      <c r="G105" s="754"/>
      <c r="H105" s="754"/>
      <c r="I105" s="754"/>
      <c r="J105" s="754"/>
      <c r="K105" s="754"/>
      <c r="L105" s="756"/>
      <c r="M105" s="5"/>
      <c r="N105" s="5"/>
      <c r="O105" s="5"/>
      <c r="P105" s="201" t="s">
        <v>150</v>
      </c>
      <c r="Q105" s="754"/>
      <c r="R105" s="754"/>
      <c r="S105" s="754"/>
      <c r="T105" s="754"/>
      <c r="U105" s="754"/>
      <c r="V105" s="754"/>
      <c r="W105" s="754"/>
      <c r="X105" s="754"/>
      <c r="Y105" s="756"/>
      <c r="Z105" s="5"/>
      <c r="AA105" s="5"/>
      <c r="AB105" s="5"/>
      <c r="AC105" s="201" t="s">
        <v>150</v>
      </c>
      <c r="AD105" s="757"/>
      <c r="AE105" s="757"/>
      <c r="AF105" s="757"/>
      <c r="AG105" s="757"/>
      <c r="AH105" s="757"/>
      <c r="AI105" s="757"/>
      <c r="AJ105" s="757"/>
      <c r="AK105" s="757"/>
      <c r="AL105" s="756"/>
      <c r="AM105" s="5"/>
      <c r="AN105" s="5"/>
      <c r="AO105" s="5"/>
      <c r="AP105" s="201" t="s">
        <v>150</v>
      </c>
      <c r="AQ105" s="757"/>
      <c r="AR105" s="757"/>
      <c r="AS105" s="757"/>
      <c r="AT105" s="757"/>
      <c r="AU105" s="757"/>
      <c r="AV105" s="757"/>
      <c r="AW105" s="757"/>
      <c r="AX105" s="757"/>
      <c r="AY105" s="756"/>
      <c r="AZ105" s="5"/>
      <c r="BA105" s="5"/>
      <c r="BB105" s="5"/>
      <c r="BC105" s="201" t="s">
        <v>150</v>
      </c>
      <c r="BD105" s="757"/>
      <c r="BE105" s="757"/>
      <c r="BF105" s="757"/>
      <c r="BG105" s="757"/>
      <c r="BH105" s="757"/>
      <c r="BI105" s="757"/>
      <c r="BJ105" s="757"/>
      <c r="BK105" s="757"/>
      <c r="BL105" s="756"/>
      <c r="BM105" s="5"/>
      <c r="BN105" s="5"/>
      <c r="BO105" s="5"/>
    </row>
    <row r="106" spans="3:67">
      <c r="C106" s="201" t="s">
        <v>151</v>
      </c>
      <c r="D106" s="757"/>
      <c r="E106" s="757"/>
      <c r="F106" s="757"/>
      <c r="G106" s="757"/>
      <c r="H106" s="757"/>
      <c r="I106" s="757"/>
      <c r="J106" s="757"/>
      <c r="K106" s="757"/>
      <c r="L106" s="756"/>
      <c r="M106" s="5"/>
      <c r="N106" s="5"/>
      <c r="O106" s="5"/>
      <c r="P106" s="201" t="s">
        <v>151</v>
      </c>
      <c r="Q106" s="757"/>
      <c r="R106" s="757"/>
      <c r="S106" s="757"/>
      <c r="T106" s="757"/>
      <c r="U106" s="757"/>
      <c r="V106" s="757"/>
      <c r="W106" s="757"/>
      <c r="X106" s="757"/>
      <c r="Y106" s="756"/>
      <c r="Z106" s="5"/>
      <c r="AA106" s="5"/>
      <c r="AB106" s="5"/>
      <c r="AC106" s="201" t="s">
        <v>151</v>
      </c>
      <c r="AD106" s="757"/>
      <c r="AE106" s="757"/>
      <c r="AF106" s="757"/>
      <c r="AG106" s="757"/>
      <c r="AH106" s="757"/>
      <c r="AI106" s="757"/>
      <c r="AJ106" s="757"/>
      <c r="AK106" s="757"/>
      <c r="AL106" s="756"/>
      <c r="AM106" s="5"/>
      <c r="AN106" s="5"/>
      <c r="AO106" s="5"/>
      <c r="AP106" s="201" t="s">
        <v>151</v>
      </c>
      <c r="AQ106" s="757"/>
      <c r="AR106" s="757"/>
      <c r="AS106" s="757"/>
      <c r="AT106" s="757"/>
      <c r="AU106" s="757"/>
      <c r="AV106" s="757"/>
      <c r="AW106" s="757"/>
      <c r="AX106" s="757"/>
      <c r="AY106" s="756"/>
      <c r="AZ106" s="5"/>
      <c r="BA106" s="5"/>
      <c r="BB106" s="5"/>
      <c r="BC106" s="201" t="s">
        <v>151</v>
      </c>
      <c r="BD106" s="757"/>
      <c r="BE106" s="757"/>
      <c r="BF106" s="757"/>
      <c r="BG106" s="757"/>
      <c r="BH106" s="757"/>
      <c r="BI106" s="757"/>
      <c r="BJ106" s="757"/>
      <c r="BK106" s="757"/>
      <c r="BL106" s="756"/>
      <c r="BM106" s="5"/>
      <c r="BN106" s="5"/>
      <c r="BO106" s="5"/>
    </row>
    <row r="107" spans="3:67">
      <c r="C107" s="201" t="s">
        <v>39</v>
      </c>
      <c r="D107" s="754"/>
      <c r="E107" s="754"/>
      <c r="F107" s="754"/>
      <c r="G107" s="758"/>
      <c r="H107" s="758"/>
      <c r="I107" s="758"/>
      <c r="J107" s="758"/>
      <c r="K107" s="758"/>
      <c r="L107" s="756"/>
      <c r="M107" s="5"/>
      <c r="N107" s="5"/>
      <c r="O107" s="5"/>
      <c r="P107" s="201" t="s">
        <v>39</v>
      </c>
      <c r="Q107" s="754"/>
      <c r="R107" s="754"/>
      <c r="S107" s="754"/>
      <c r="T107" s="754"/>
      <c r="U107" s="754"/>
      <c r="V107" s="754"/>
      <c r="W107" s="754"/>
      <c r="X107" s="754"/>
      <c r="Y107" s="756"/>
      <c r="Z107" s="5"/>
      <c r="AA107" s="5"/>
      <c r="AB107" s="5"/>
      <c r="AC107" s="201" t="s">
        <v>39</v>
      </c>
      <c r="AD107" s="757"/>
      <c r="AE107" s="757"/>
      <c r="AF107" s="757"/>
      <c r="AG107" s="758"/>
      <c r="AH107" s="758"/>
      <c r="AI107" s="758"/>
      <c r="AJ107" s="758"/>
      <c r="AK107" s="758"/>
      <c r="AL107" s="756"/>
      <c r="AM107" s="5"/>
      <c r="AN107" s="5"/>
      <c r="AO107" s="5"/>
      <c r="AP107" s="201" t="s">
        <v>39</v>
      </c>
      <c r="AQ107" s="757"/>
      <c r="AR107" s="757"/>
      <c r="AS107" s="757"/>
      <c r="AT107" s="758"/>
      <c r="AU107" s="758"/>
      <c r="AV107" s="758"/>
      <c r="AW107" s="758"/>
      <c r="AX107" s="758"/>
      <c r="AY107" s="756"/>
      <c r="AZ107" s="5"/>
      <c r="BA107" s="5"/>
      <c r="BB107" s="5"/>
      <c r="BC107" s="201" t="s">
        <v>39</v>
      </c>
      <c r="BD107" s="757"/>
      <c r="BE107" s="757"/>
      <c r="BF107" s="757"/>
      <c r="BG107" s="758"/>
      <c r="BH107" s="758"/>
      <c r="BI107" s="758"/>
      <c r="BJ107" s="758"/>
      <c r="BK107" s="758"/>
      <c r="BL107" s="756"/>
      <c r="BM107" s="5"/>
      <c r="BN107" s="5"/>
      <c r="BO107" s="5"/>
    </row>
    <row r="108" spans="3:67">
      <c r="C108" s="201" t="s">
        <v>470</v>
      </c>
      <c r="D108" s="759"/>
      <c r="E108" s="759"/>
      <c r="F108" s="757"/>
      <c r="G108" s="757"/>
      <c r="H108" s="757"/>
      <c r="I108" s="757"/>
      <c r="J108" s="757"/>
      <c r="K108" s="757"/>
      <c r="L108" s="756"/>
      <c r="M108" s="5"/>
      <c r="N108" s="5"/>
      <c r="O108" s="5"/>
      <c r="P108" s="201" t="s">
        <v>470</v>
      </c>
      <c r="Q108" s="770"/>
      <c r="R108" s="770"/>
      <c r="S108" s="758"/>
      <c r="T108" s="757"/>
      <c r="U108" s="758"/>
      <c r="V108" s="758"/>
      <c r="W108" s="758"/>
      <c r="X108" s="758"/>
      <c r="Y108" s="756"/>
      <c r="Z108" s="5"/>
      <c r="AA108" s="5"/>
      <c r="AB108" s="5"/>
      <c r="AC108" s="201" t="s">
        <v>470</v>
      </c>
      <c r="AD108" s="770"/>
      <c r="AE108" s="770"/>
      <c r="AF108" s="758"/>
      <c r="AG108" s="757"/>
      <c r="AH108" s="758"/>
      <c r="AI108" s="758"/>
      <c r="AJ108" s="758"/>
      <c r="AK108" s="758"/>
      <c r="AL108" s="756"/>
      <c r="AM108" s="5"/>
      <c r="AN108" s="5"/>
      <c r="AO108" s="5"/>
      <c r="AP108" s="201" t="s">
        <v>470</v>
      </c>
      <c r="AQ108" s="770"/>
      <c r="AR108" s="770"/>
      <c r="AS108" s="758"/>
      <c r="AT108" s="757"/>
      <c r="AU108" s="758"/>
      <c r="AV108" s="758"/>
      <c r="AW108" s="758"/>
      <c r="AX108" s="758"/>
      <c r="AY108" s="756"/>
      <c r="AZ108" s="5"/>
      <c r="BA108" s="5"/>
      <c r="BB108" s="5"/>
      <c r="BC108" s="201" t="s">
        <v>470</v>
      </c>
      <c r="BD108" s="770"/>
      <c r="BE108" s="770"/>
      <c r="BF108" s="758"/>
      <c r="BG108" s="757"/>
      <c r="BH108" s="758"/>
      <c r="BI108" s="758"/>
      <c r="BJ108" s="758"/>
      <c r="BK108" s="758"/>
      <c r="BL108" s="756"/>
      <c r="BM108" s="5"/>
      <c r="BN108" s="5"/>
      <c r="BO108" s="5"/>
    </row>
    <row r="109" spans="3:67" ht="15.75" thickBot="1">
      <c r="C109" s="202" t="s">
        <v>414</v>
      </c>
      <c r="D109" s="760"/>
      <c r="E109" s="760"/>
      <c r="F109" s="761"/>
      <c r="G109" s="761"/>
      <c r="H109" s="761"/>
      <c r="I109" s="761"/>
      <c r="J109" s="761"/>
      <c r="K109" s="761"/>
      <c r="L109" s="762"/>
      <c r="M109" s="5"/>
      <c r="N109" s="5"/>
      <c r="O109" s="5"/>
      <c r="P109" s="202" t="s">
        <v>414</v>
      </c>
      <c r="Q109" s="775"/>
      <c r="R109" s="775"/>
      <c r="S109" s="776"/>
      <c r="T109" s="761"/>
      <c r="U109" s="776"/>
      <c r="V109" s="776"/>
      <c r="W109" s="776"/>
      <c r="X109" s="776"/>
      <c r="Y109" s="762"/>
      <c r="Z109" s="5"/>
      <c r="AA109" s="5"/>
      <c r="AB109" s="5"/>
      <c r="AC109" s="202" t="s">
        <v>414</v>
      </c>
      <c r="AD109" s="775"/>
      <c r="AE109" s="775"/>
      <c r="AF109" s="776"/>
      <c r="AG109" s="761"/>
      <c r="AH109" s="776"/>
      <c r="AI109" s="776"/>
      <c r="AJ109" s="776"/>
      <c r="AK109" s="776"/>
      <c r="AL109" s="762"/>
      <c r="AM109" s="5"/>
      <c r="AN109" s="5"/>
      <c r="AO109" s="5"/>
      <c r="AP109" s="202" t="s">
        <v>414</v>
      </c>
      <c r="AQ109" s="775"/>
      <c r="AR109" s="775"/>
      <c r="AS109" s="776"/>
      <c r="AT109" s="761"/>
      <c r="AU109" s="776"/>
      <c r="AV109" s="776"/>
      <c r="AW109" s="776"/>
      <c r="AX109" s="776"/>
      <c r="AY109" s="762"/>
      <c r="AZ109" s="5"/>
      <c r="BA109" s="5"/>
      <c r="BB109" s="5"/>
      <c r="BC109" s="202" t="s">
        <v>414</v>
      </c>
      <c r="BD109" s="775"/>
      <c r="BE109" s="775"/>
      <c r="BF109" s="776"/>
      <c r="BG109" s="761"/>
      <c r="BH109" s="776"/>
      <c r="BI109" s="776"/>
      <c r="BJ109" s="776"/>
      <c r="BK109" s="776"/>
      <c r="BL109" s="762"/>
      <c r="BM109" s="5"/>
      <c r="BN109" s="5"/>
      <c r="BO109" s="5"/>
    </row>
    <row r="110" spans="3:67" ht="15.75" thickBot="1">
      <c r="C110" s="79"/>
      <c r="D110" s="79"/>
      <c r="E110" s="7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79"/>
      <c r="Q110" s="79"/>
      <c r="R110" s="79"/>
      <c r="S110" s="5"/>
      <c r="T110" s="5"/>
      <c r="U110" s="5"/>
      <c r="V110" s="5"/>
      <c r="W110" s="5"/>
      <c r="X110" s="5"/>
      <c r="Y110" s="5"/>
      <c r="Z110" s="5"/>
      <c r="AA110" s="5"/>
      <c r="AC110" s="79"/>
      <c r="AD110" s="79"/>
      <c r="AE110" s="79"/>
      <c r="AF110" s="5"/>
      <c r="AG110" s="5"/>
      <c r="AH110" s="5"/>
      <c r="AI110" s="5"/>
      <c r="AJ110" s="5"/>
      <c r="AK110" s="5"/>
      <c r="AL110" s="5"/>
      <c r="AM110" s="5"/>
      <c r="AN110" s="5"/>
      <c r="AP110" s="79"/>
      <c r="AQ110" s="79"/>
      <c r="AR110" s="79"/>
      <c r="AS110" s="5"/>
      <c r="AT110" s="5"/>
      <c r="AU110" s="5"/>
      <c r="AV110" s="5"/>
      <c r="AW110" s="5"/>
      <c r="AX110" s="5"/>
      <c r="AY110" s="5"/>
      <c r="AZ110" s="5"/>
      <c r="BA110" s="5"/>
      <c r="BC110" s="79"/>
      <c r="BD110" s="79"/>
      <c r="BE110" s="79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3:67">
      <c r="C111" s="260" t="s">
        <v>327</v>
      </c>
      <c r="D111" s="766" t="s">
        <v>704</v>
      </c>
      <c r="E111" s="767" t="s">
        <v>702</v>
      </c>
      <c r="F111" s="768" t="s">
        <v>703</v>
      </c>
      <c r="G111" s="769" t="s">
        <v>507</v>
      </c>
      <c r="H111" s="5"/>
      <c r="I111" s="5"/>
      <c r="J111" s="5"/>
      <c r="K111" s="5"/>
      <c r="L111" s="5"/>
      <c r="M111" s="5"/>
      <c r="N111" s="5"/>
      <c r="O111" s="5"/>
      <c r="P111" s="260" t="s">
        <v>327</v>
      </c>
      <c r="Q111" s="766" t="s">
        <v>704</v>
      </c>
      <c r="R111" s="767" t="s">
        <v>702</v>
      </c>
      <c r="S111" s="768" t="s">
        <v>703</v>
      </c>
      <c r="T111" s="769" t="s">
        <v>507</v>
      </c>
      <c r="U111" s="5"/>
      <c r="V111" s="5"/>
      <c r="W111" s="5"/>
      <c r="X111" s="5"/>
      <c r="Y111" s="5"/>
      <c r="Z111" s="5"/>
      <c r="AA111" s="5"/>
      <c r="AC111" s="260" t="s">
        <v>327</v>
      </c>
      <c r="AD111" s="766" t="s">
        <v>704</v>
      </c>
      <c r="AE111" s="767" t="s">
        <v>702</v>
      </c>
      <c r="AF111" s="768" t="s">
        <v>703</v>
      </c>
      <c r="AG111" s="769" t="s">
        <v>507</v>
      </c>
      <c r="AH111" s="5"/>
      <c r="AI111" s="5"/>
      <c r="AJ111" s="5"/>
      <c r="AK111" s="5"/>
      <c r="AL111" s="5"/>
      <c r="AM111" s="5"/>
      <c r="AN111" s="5"/>
      <c r="AP111" s="260" t="s">
        <v>327</v>
      </c>
      <c r="AQ111" s="766" t="s">
        <v>704</v>
      </c>
      <c r="AR111" s="767" t="s">
        <v>702</v>
      </c>
      <c r="AS111" s="768" t="s">
        <v>703</v>
      </c>
      <c r="AT111" s="769" t="s">
        <v>507</v>
      </c>
      <c r="AU111" s="5"/>
      <c r="AV111" s="5"/>
      <c r="AW111" s="5"/>
      <c r="AX111" s="5"/>
      <c r="AY111" s="5"/>
      <c r="AZ111" s="5"/>
      <c r="BA111" s="5"/>
      <c r="BC111" s="260" t="s">
        <v>327</v>
      </c>
      <c r="BD111" s="766" t="s">
        <v>704</v>
      </c>
      <c r="BE111" s="767" t="s">
        <v>702</v>
      </c>
      <c r="BF111" s="768" t="s">
        <v>703</v>
      </c>
      <c r="BG111" s="769" t="s">
        <v>507</v>
      </c>
      <c r="BH111" s="5"/>
      <c r="BI111" s="5"/>
      <c r="BJ111" s="5"/>
      <c r="BK111" s="5"/>
      <c r="BL111" s="5"/>
      <c r="BM111" s="5"/>
      <c r="BN111" s="5"/>
    </row>
    <row r="112" spans="3:67">
      <c r="C112" s="201" t="s">
        <v>508</v>
      </c>
      <c r="D112" s="918">
        <f>SUM(D48,D56,D64,D80,D72,D88,D96,D104)</f>
        <v>0</v>
      </c>
      <c r="E112" s="918">
        <f t="shared" ref="E112:F112" si="0">SUM(E48,E56,E64,E80,E72,E88,E96,E104)</f>
        <v>0</v>
      </c>
      <c r="F112" s="918">
        <f t="shared" si="0"/>
        <v>0</v>
      </c>
      <c r="G112" s="919"/>
      <c r="H112" s="5"/>
      <c r="I112" s="5"/>
      <c r="J112" s="5"/>
      <c r="K112" s="5"/>
      <c r="L112" s="5"/>
      <c r="M112" s="5"/>
      <c r="N112" s="5"/>
      <c r="O112" s="5"/>
      <c r="P112" s="201" t="s">
        <v>508</v>
      </c>
      <c r="Q112" s="759">
        <f>SUM(Q48,Q56,Q64,Q80,Q72,Q88,Q96,Q104)</f>
        <v>0</v>
      </c>
      <c r="R112" s="759">
        <f t="shared" ref="R112" si="1">SUM(R48,R56,R64,R80,R72,R88,R96,R104)</f>
        <v>0</v>
      </c>
      <c r="S112" s="759">
        <f t="shared" ref="S112" si="2">SUM(S48,S56,S64,S80,S72,S88,S96,S104)</f>
        <v>0</v>
      </c>
      <c r="T112" s="828"/>
      <c r="U112" s="5"/>
      <c r="V112" s="5"/>
      <c r="W112" s="5"/>
      <c r="X112" s="5"/>
      <c r="Y112" s="5"/>
      <c r="Z112" s="5"/>
      <c r="AA112" s="5"/>
      <c r="AC112" s="201" t="s">
        <v>508</v>
      </c>
      <c r="AD112" s="770">
        <f>SUM(AD48,AD56,AD64,AD80,AD72,AD88,AD96,AD104)</f>
        <v>0</v>
      </c>
      <c r="AE112" s="770">
        <f t="shared" ref="AE112" si="3">SUM(AE48,AE56,AE64,AE80,AE72,AE88,AE96,AE104)</f>
        <v>0</v>
      </c>
      <c r="AF112" s="770">
        <f t="shared" ref="AF112" si="4">SUM(AF48,AF56,AF64,AF80,AF72,AF88,AF96,AF104)</f>
        <v>0</v>
      </c>
      <c r="AG112" s="771"/>
      <c r="AH112" s="5"/>
      <c r="AI112" s="5"/>
      <c r="AJ112" s="5"/>
      <c r="AK112" s="5"/>
      <c r="AL112" s="5"/>
      <c r="AM112" s="5"/>
      <c r="AN112" s="5"/>
      <c r="AP112" s="201" t="s">
        <v>508</v>
      </c>
      <c r="AQ112" s="770">
        <f>SUM(AQ48,AQ56,AQ64,AQ80,AQ72,AQ88,AQ96,AQ104)</f>
        <v>0</v>
      </c>
      <c r="AR112" s="770">
        <f t="shared" ref="AR112" si="5">SUM(AR48,AR56,AR64,AR80,AR72,AR88,AR96,AR104)</f>
        <v>0</v>
      </c>
      <c r="AS112" s="770">
        <f t="shared" ref="AS112" si="6">SUM(AS48,AS56,AS64,AS80,AS72,AS88,AS96,AS104)</f>
        <v>0</v>
      </c>
      <c r="AT112" s="771"/>
      <c r="AU112" s="5"/>
      <c r="AV112" s="5"/>
      <c r="AW112" s="5"/>
      <c r="AX112" s="5"/>
      <c r="AY112" s="5"/>
      <c r="AZ112" s="5"/>
      <c r="BA112" s="5"/>
      <c r="BC112" s="201" t="s">
        <v>508</v>
      </c>
      <c r="BD112" s="770">
        <f>SUM(BD48,BD56,BD64,BD80,BD72,BD88,BD96,BD104)</f>
        <v>0</v>
      </c>
      <c r="BE112" s="770">
        <f t="shared" ref="BE112" si="7">SUM(BE48,BE56,BE64,BE80,BE72,BE88,BE96,BE104)</f>
        <v>0</v>
      </c>
      <c r="BF112" s="770">
        <f t="shared" ref="BF112" si="8">SUM(BF48,BF56,BF64,BF80,BF72,BF88,BF96,BF104)</f>
        <v>0</v>
      </c>
      <c r="BG112" s="771"/>
      <c r="BH112" s="5"/>
      <c r="BI112" s="5"/>
      <c r="BJ112" s="5"/>
      <c r="BK112" s="5"/>
      <c r="BL112" s="5"/>
      <c r="BM112" s="5"/>
      <c r="BN112" s="5"/>
    </row>
    <row r="113" spans="3:67" ht="15.75" thickBot="1">
      <c r="C113" s="269" t="s">
        <v>509</v>
      </c>
      <c r="D113" s="920"/>
      <c r="E113" s="920"/>
      <c r="F113" s="921"/>
      <c r="G113" s="921"/>
      <c r="H113" s="5"/>
      <c r="I113" s="5"/>
      <c r="J113" s="5"/>
      <c r="K113" s="5"/>
      <c r="L113" s="5"/>
      <c r="M113" s="5"/>
      <c r="N113" s="5"/>
      <c r="O113" s="5"/>
      <c r="P113" s="269" t="s">
        <v>509</v>
      </c>
      <c r="Q113" s="761"/>
      <c r="R113" s="761"/>
      <c r="S113" s="772"/>
      <c r="T113" s="772"/>
      <c r="U113" s="5"/>
      <c r="V113" s="5"/>
      <c r="W113" s="5"/>
      <c r="X113" s="5"/>
      <c r="Y113" s="5"/>
      <c r="Z113" s="5"/>
      <c r="AA113" s="5"/>
      <c r="AC113" s="269" t="s">
        <v>509</v>
      </c>
      <c r="AD113" s="761"/>
      <c r="AE113" s="761"/>
      <c r="AF113" s="772"/>
      <c r="AG113" s="772"/>
      <c r="AH113" s="5"/>
      <c r="AI113" s="5"/>
      <c r="AJ113" s="5"/>
      <c r="AK113" s="5"/>
      <c r="AL113" s="5"/>
      <c r="AM113" s="5"/>
      <c r="AN113" s="5"/>
      <c r="AP113" s="269" t="s">
        <v>509</v>
      </c>
      <c r="AQ113" s="761"/>
      <c r="AR113" s="761"/>
      <c r="AS113" s="772"/>
      <c r="AT113" s="772"/>
      <c r="AU113" s="5"/>
      <c r="AV113" s="5"/>
      <c r="AW113" s="5"/>
      <c r="AX113" s="5"/>
      <c r="AY113" s="5"/>
      <c r="AZ113" s="5"/>
      <c r="BA113" s="5"/>
      <c r="BC113" s="269" t="s">
        <v>509</v>
      </c>
      <c r="BD113" s="761"/>
      <c r="BE113" s="761"/>
      <c r="BF113" s="772"/>
      <c r="BG113" s="772"/>
      <c r="BH113" s="5"/>
      <c r="BI113" s="5"/>
      <c r="BJ113" s="5"/>
      <c r="BK113" s="5"/>
      <c r="BL113" s="5"/>
      <c r="BM113" s="5"/>
      <c r="BN113" s="5"/>
    </row>
    <row r="114" spans="3:67">
      <c r="C114" s="201" t="s">
        <v>510</v>
      </c>
      <c r="D114" s="918">
        <f>D49-D50+D57-D58+D65-D66+D73-D74+D81-D82+D89-D90+D97-D98+D105-D106</f>
        <v>0</v>
      </c>
      <c r="E114" s="918">
        <f t="shared" ref="E114:F114" si="9">E49-E50+E57-E58+E65-E66+E73-E74+E81-E82+E89-E90+E97-E98+E105-E106</f>
        <v>0</v>
      </c>
      <c r="F114" s="918">
        <f t="shared" si="9"/>
        <v>0</v>
      </c>
      <c r="G114" s="919"/>
      <c r="H114" s="5"/>
      <c r="I114" s="5"/>
      <c r="J114" s="5"/>
      <c r="K114" s="5"/>
      <c r="L114" s="5"/>
      <c r="M114" s="5"/>
      <c r="N114" s="5"/>
      <c r="O114" s="5"/>
      <c r="P114" s="201" t="s">
        <v>510</v>
      </c>
      <c r="Q114" s="918">
        <f>Q49-Q50+Q57-Q58+Q65-Q66+Q73-Q74+Q81-Q82+Q89-Q90+Q97-Q98+Q105-Q106</f>
        <v>0</v>
      </c>
      <c r="R114" s="918">
        <f t="shared" ref="R114" si="10">R49-R50+R57-R58+R65-R66+R73-R74+R81-R82+R89-R90+R97-R98+R105-R106</f>
        <v>0</v>
      </c>
      <c r="S114" s="918">
        <f t="shared" ref="S114" si="11">S49-S50+S57-S58+S65-S66+S73-S74+S81-S82+S89-S90+S97-S98+S105-S106</f>
        <v>0</v>
      </c>
      <c r="T114" s="919"/>
      <c r="U114" s="5"/>
      <c r="V114" s="5"/>
      <c r="W114" s="5"/>
      <c r="X114" s="5"/>
      <c r="Y114" s="5"/>
      <c r="Z114" s="5"/>
      <c r="AA114" s="5"/>
      <c r="AC114" s="201" t="s">
        <v>510</v>
      </c>
      <c r="AD114" s="770">
        <f>AD49-AD50+AD57-AD58+AD65-AD66+AD73-AD74+AD81-AD82+AD89-AD90+AD97-AD98+AD105-AD106</f>
        <v>0</v>
      </c>
      <c r="AE114" s="770">
        <f t="shared" ref="AE114" si="12">AE49-AE50+AE57-AE58+AE65-AE66+AE73-AE74+AE81-AE82+AE89-AE90+AE97-AE98+AE105-AE106</f>
        <v>0</v>
      </c>
      <c r="AF114" s="770">
        <f t="shared" ref="AF114" si="13">AF49-AF50+AF57-AF58+AF65-AF66+AF73-AF74+AF81-AF82+AF89-AF90+AF97-AF98+AF105-AF106</f>
        <v>0</v>
      </c>
      <c r="AG114" s="771"/>
      <c r="AH114" s="5"/>
      <c r="AI114" s="5"/>
      <c r="AJ114" s="5"/>
      <c r="AK114" s="5"/>
      <c r="AL114" s="5"/>
      <c r="AM114" s="5"/>
      <c r="AN114" s="5"/>
      <c r="AP114" s="201" t="s">
        <v>510</v>
      </c>
      <c r="AQ114" s="770">
        <f>AQ49-AQ50+AQ57-AQ58+AQ65-AQ66+AQ73-AQ74+AQ81-AQ82+AQ89-AQ90+AQ97-AQ98+AQ105-AQ106</f>
        <v>0</v>
      </c>
      <c r="AR114" s="770">
        <f t="shared" ref="AR114" si="14">AR49-AR50+AR57-AR58+AR65-AR66+AR73-AR74+AR81-AR82+AR89-AR90+AR97-AR98+AR105-AR106</f>
        <v>0</v>
      </c>
      <c r="AS114" s="770">
        <f t="shared" ref="AS114" si="15">AS49-AS50+AS57-AS58+AS65-AS66+AS73-AS74+AS81-AS82+AS89-AS90+AS97-AS98+AS105-AS106</f>
        <v>0</v>
      </c>
      <c r="AT114" s="771"/>
      <c r="AU114" s="5"/>
      <c r="AV114" s="5"/>
      <c r="AW114" s="5"/>
      <c r="AX114" s="5"/>
      <c r="AY114" s="5"/>
      <c r="AZ114" s="5"/>
      <c r="BA114" s="5"/>
      <c r="BC114" s="201" t="s">
        <v>510</v>
      </c>
      <c r="BD114" s="770">
        <f>BD49-BD50+BD57-BD58+BD65-BD66+BD73-BD74+BD81-BD82+BD89-BD90+BD97-BD98+BD105-BD106</f>
        <v>0</v>
      </c>
      <c r="BE114" s="770">
        <f t="shared" ref="BE114" si="16">BE49-BE50+BE57-BE58+BE65-BE66+BE73-BE74+BE81-BE82+BE89-BE90+BE97-BE98+BE105-BE106</f>
        <v>0</v>
      </c>
      <c r="BF114" s="770">
        <f t="shared" ref="BF114" si="17">BF49-BF50+BF57-BF58+BF65-BF66+BF73-BF74+BF81-BF82+BF89-BF90+BF97-BF98+BF105-BF106</f>
        <v>0</v>
      </c>
      <c r="BG114" s="771"/>
      <c r="BH114" s="5"/>
      <c r="BI114" s="5"/>
      <c r="BJ114" s="5"/>
      <c r="BK114" s="5"/>
      <c r="BL114" s="5"/>
      <c r="BM114" s="5"/>
      <c r="BN114" s="5"/>
    </row>
    <row r="115" spans="3:67" ht="15.75" thickBot="1">
      <c r="C115" s="202" t="s">
        <v>511</v>
      </c>
      <c r="D115" s="920"/>
      <c r="E115" s="920"/>
      <c r="F115" s="921"/>
      <c r="G115" s="921"/>
      <c r="H115" s="5"/>
      <c r="I115" s="5"/>
      <c r="J115" s="5"/>
      <c r="K115" s="5"/>
      <c r="L115" s="5"/>
      <c r="M115" s="5"/>
      <c r="N115" s="5"/>
      <c r="O115" s="5"/>
      <c r="P115" s="202" t="s">
        <v>511</v>
      </c>
      <c r="Q115" s="920"/>
      <c r="R115" s="920"/>
      <c r="S115" s="921"/>
      <c r="T115" s="921"/>
      <c r="U115" s="5"/>
      <c r="V115" s="5"/>
      <c r="W115" s="5"/>
      <c r="X115" s="5"/>
      <c r="Y115" s="5"/>
      <c r="Z115" s="5"/>
      <c r="AA115" s="5"/>
      <c r="AC115" s="202" t="s">
        <v>511</v>
      </c>
      <c r="AD115" s="761"/>
      <c r="AE115" s="761"/>
      <c r="AF115" s="772"/>
      <c r="AG115" s="772"/>
      <c r="AH115" s="5"/>
      <c r="AI115" s="5"/>
      <c r="AJ115" s="5"/>
      <c r="AK115" s="5"/>
      <c r="AL115" s="5"/>
      <c r="AM115" s="5"/>
      <c r="AN115" s="5"/>
      <c r="AP115" s="202" t="s">
        <v>511</v>
      </c>
      <c r="AQ115" s="761"/>
      <c r="AR115" s="761"/>
      <c r="AS115" s="772"/>
      <c r="AT115" s="772"/>
      <c r="AU115" s="5"/>
      <c r="AV115" s="5"/>
      <c r="AW115" s="5"/>
      <c r="AX115" s="5"/>
      <c r="AY115" s="5"/>
      <c r="AZ115" s="5"/>
      <c r="BA115" s="5"/>
      <c r="BC115" s="202" t="s">
        <v>511</v>
      </c>
      <c r="BD115" s="761"/>
      <c r="BE115" s="761"/>
      <c r="BF115" s="772"/>
      <c r="BG115" s="772"/>
      <c r="BH115" s="5"/>
      <c r="BI115" s="5"/>
      <c r="BJ115" s="5"/>
      <c r="BK115" s="5"/>
      <c r="BL115" s="5"/>
      <c r="BM115" s="5"/>
      <c r="BN115" s="5"/>
    </row>
    <row r="116" spans="3:67" ht="15.75" thickBot="1">
      <c r="C116" s="79"/>
      <c r="D116" s="79"/>
      <c r="E116" s="79"/>
      <c r="F116" s="79"/>
      <c r="G116" s="5"/>
      <c r="H116" s="5"/>
      <c r="I116" s="5"/>
      <c r="J116" s="5"/>
      <c r="K116" s="5"/>
      <c r="L116" s="5"/>
      <c r="M116" s="5"/>
      <c r="N116" s="5"/>
      <c r="O116" s="5"/>
      <c r="P116" s="79"/>
      <c r="Q116" s="79"/>
      <c r="R116" s="79"/>
      <c r="S116" s="79"/>
      <c r="T116" s="5"/>
      <c r="U116" s="5"/>
      <c r="V116" s="5"/>
      <c r="W116" s="5"/>
      <c r="X116" s="5"/>
      <c r="Y116" s="5"/>
      <c r="Z116" s="5"/>
      <c r="AA116" s="5"/>
      <c r="AC116" s="79"/>
      <c r="AD116" s="79"/>
      <c r="AE116" s="79"/>
      <c r="AF116" s="79"/>
      <c r="AG116" s="5"/>
      <c r="AH116" s="5"/>
      <c r="AI116" s="5"/>
      <c r="AJ116" s="5"/>
      <c r="AK116" s="5"/>
      <c r="AL116" s="5"/>
      <c r="AM116" s="5"/>
      <c r="AN116" s="5"/>
      <c r="AP116" s="79"/>
      <c r="AQ116" s="79"/>
      <c r="AR116" s="79"/>
      <c r="AS116" s="79"/>
      <c r="AT116" s="5"/>
      <c r="AU116" s="5"/>
      <c r="AV116" s="5"/>
      <c r="AW116" s="5"/>
      <c r="AX116" s="5"/>
      <c r="AY116" s="5"/>
      <c r="AZ116" s="5"/>
      <c r="BA116" s="5"/>
      <c r="BC116" s="79"/>
      <c r="BD116" s="79"/>
      <c r="BE116" s="79"/>
      <c r="BF116" s="79"/>
      <c r="BG116" s="5"/>
      <c r="BH116" s="5"/>
      <c r="BI116" s="5"/>
      <c r="BJ116" s="5"/>
      <c r="BK116" s="5"/>
      <c r="BL116" s="5"/>
      <c r="BM116" s="5"/>
      <c r="BN116" s="5"/>
    </row>
    <row r="117" spans="3:67" ht="64.5" thickBot="1">
      <c r="C117" s="250" t="s">
        <v>514</v>
      </c>
      <c r="D117" s="773" t="s">
        <v>703</v>
      </c>
      <c r="E117" s="773" t="s">
        <v>146</v>
      </c>
      <c r="F117" s="773" t="s">
        <v>147</v>
      </c>
      <c r="G117" s="773" t="s">
        <v>316</v>
      </c>
      <c r="H117" s="773" t="s">
        <v>317</v>
      </c>
      <c r="I117" s="773" t="s">
        <v>564</v>
      </c>
      <c r="J117" s="773" t="s">
        <v>565</v>
      </c>
      <c r="K117" s="773" t="s">
        <v>61</v>
      </c>
      <c r="L117" s="774" t="s">
        <v>318</v>
      </c>
      <c r="M117" s="5"/>
      <c r="N117" s="5"/>
      <c r="O117" s="5"/>
      <c r="P117" s="250" t="s">
        <v>514</v>
      </c>
      <c r="Q117" s="773" t="s">
        <v>703</v>
      </c>
      <c r="R117" s="773" t="s">
        <v>146</v>
      </c>
      <c r="S117" s="773" t="s">
        <v>147</v>
      </c>
      <c r="T117" s="773" t="s">
        <v>316</v>
      </c>
      <c r="U117" s="773" t="s">
        <v>317</v>
      </c>
      <c r="V117" s="773" t="s">
        <v>564</v>
      </c>
      <c r="W117" s="773" t="s">
        <v>565</v>
      </c>
      <c r="X117" s="773" t="s">
        <v>61</v>
      </c>
      <c r="Y117" s="774" t="s">
        <v>318</v>
      </c>
      <c r="Z117" s="5"/>
      <c r="AA117" s="5"/>
      <c r="AC117" s="250" t="s">
        <v>514</v>
      </c>
      <c r="AD117" s="773" t="s">
        <v>703</v>
      </c>
      <c r="AE117" s="773" t="s">
        <v>146</v>
      </c>
      <c r="AF117" s="773" t="s">
        <v>147</v>
      </c>
      <c r="AG117" s="773" t="s">
        <v>316</v>
      </c>
      <c r="AH117" s="773" t="s">
        <v>317</v>
      </c>
      <c r="AI117" s="773" t="s">
        <v>564</v>
      </c>
      <c r="AJ117" s="773" t="s">
        <v>565</v>
      </c>
      <c r="AK117" s="773" t="s">
        <v>61</v>
      </c>
      <c r="AL117" s="774" t="s">
        <v>318</v>
      </c>
      <c r="AM117" s="5"/>
      <c r="AN117" s="5"/>
      <c r="AP117" s="250" t="s">
        <v>514</v>
      </c>
      <c r="AQ117" s="773" t="s">
        <v>703</v>
      </c>
      <c r="AR117" s="773" t="s">
        <v>146</v>
      </c>
      <c r="AS117" s="773" t="s">
        <v>147</v>
      </c>
      <c r="AT117" s="773" t="s">
        <v>316</v>
      </c>
      <c r="AU117" s="773" t="s">
        <v>317</v>
      </c>
      <c r="AV117" s="773" t="s">
        <v>564</v>
      </c>
      <c r="AW117" s="773" t="s">
        <v>565</v>
      </c>
      <c r="AX117" s="773" t="s">
        <v>61</v>
      </c>
      <c r="AY117" s="774" t="s">
        <v>318</v>
      </c>
      <c r="AZ117" s="5"/>
      <c r="BA117" s="5"/>
      <c r="BC117" s="250" t="s">
        <v>514</v>
      </c>
      <c r="BD117" s="773" t="s">
        <v>703</v>
      </c>
      <c r="BE117" s="773" t="s">
        <v>146</v>
      </c>
      <c r="BF117" s="773" t="s">
        <v>147</v>
      </c>
      <c r="BG117" s="773" t="s">
        <v>316</v>
      </c>
      <c r="BH117" s="773" t="s">
        <v>317</v>
      </c>
      <c r="BI117" s="773" t="s">
        <v>564</v>
      </c>
      <c r="BJ117" s="773" t="s">
        <v>565</v>
      </c>
      <c r="BK117" s="773" t="s">
        <v>61</v>
      </c>
      <c r="BL117" s="774" t="s">
        <v>318</v>
      </c>
      <c r="BM117" s="5"/>
      <c r="BN117" s="5"/>
    </row>
    <row r="118" spans="3:67" ht="15.75" thickBot="1">
      <c r="C118" s="272"/>
      <c r="D118" s="920"/>
      <c r="E118" s="920"/>
      <c r="F118" s="920"/>
      <c r="G118" s="920"/>
      <c r="H118" s="920"/>
      <c r="I118" s="920"/>
      <c r="J118" s="920"/>
      <c r="K118" s="920"/>
      <c r="L118" s="921"/>
      <c r="M118" s="5"/>
      <c r="N118" s="5"/>
      <c r="O118" s="5"/>
      <c r="P118" s="272"/>
      <c r="Q118" s="920"/>
      <c r="R118" s="920"/>
      <c r="S118" s="920"/>
      <c r="T118" s="920"/>
      <c r="U118" s="920"/>
      <c r="V118" s="920"/>
      <c r="W118" s="920"/>
      <c r="X118" s="920"/>
      <c r="Y118" s="921"/>
      <c r="Z118" s="5"/>
      <c r="AA118" s="5"/>
      <c r="AC118" s="272"/>
      <c r="AD118" s="761"/>
      <c r="AE118" s="761"/>
      <c r="AF118" s="761"/>
      <c r="AG118" s="761"/>
      <c r="AH118" s="761"/>
      <c r="AI118" s="761"/>
      <c r="AJ118" s="761"/>
      <c r="AK118" s="761"/>
      <c r="AL118" s="772"/>
      <c r="AM118" s="5"/>
      <c r="AN118" s="5"/>
      <c r="AP118" s="272"/>
      <c r="AQ118" s="761"/>
      <c r="AR118" s="761"/>
      <c r="AS118" s="761"/>
      <c r="AT118" s="761"/>
      <c r="AU118" s="761"/>
      <c r="AV118" s="761"/>
      <c r="AW118" s="761"/>
      <c r="AX118" s="761"/>
      <c r="AY118" s="772"/>
      <c r="AZ118" s="5"/>
      <c r="BA118" s="5"/>
      <c r="BC118" s="272"/>
      <c r="BD118" s="761"/>
      <c r="BE118" s="761"/>
      <c r="BF118" s="761"/>
      <c r="BG118" s="761"/>
      <c r="BH118" s="761"/>
      <c r="BI118" s="761"/>
      <c r="BJ118" s="761"/>
      <c r="BK118" s="761"/>
      <c r="BL118" s="772"/>
      <c r="BM118" s="5"/>
      <c r="BN118" s="5"/>
    </row>
    <row r="119" spans="3:67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5"/>
      <c r="N119" s="5"/>
      <c r="O119" s="5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5"/>
      <c r="AA119" s="5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5"/>
      <c r="AN119" s="5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5"/>
      <c r="BA119" s="5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5"/>
      <c r="BN119" s="5"/>
    </row>
    <row r="120" spans="3:67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5"/>
      <c r="N120" s="5"/>
      <c r="O120" s="5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5"/>
      <c r="AA120" s="5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5"/>
      <c r="AN120" s="5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5"/>
      <c r="BA120" s="5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5"/>
      <c r="BN120" s="5"/>
    </row>
    <row r="121" spans="3:67" ht="18">
      <c r="C121" s="10" t="s">
        <v>515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 t="s">
        <v>515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 t="s">
        <v>515</v>
      </c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 t="s">
        <v>515</v>
      </c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 t="s">
        <v>515</v>
      </c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</row>
    <row r="122" spans="3:67" ht="15.75" thickBot="1">
      <c r="C122" s="79"/>
      <c r="D122" s="79"/>
      <c r="E122" s="79"/>
      <c r="F122" s="79"/>
      <c r="G122" s="5"/>
      <c r="H122" s="5"/>
      <c r="I122" s="5"/>
      <c r="J122" s="5"/>
      <c r="K122" s="5"/>
      <c r="L122" s="5"/>
      <c r="M122" s="5"/>
      <c r="N122" s="5"/>
      <c r="O122" s="5"/>
      <c r="P122" s="79"/>
      <c r="Q122" s="79"/>
      <c r="R122" s="79"/>
      <c r="S122" s="79"/>
      <c r="T122" s="5"/>
      <c r="U122" s="5"/>
      <c r="V122" s="5"/>
      <c r="W122" s="5"/>
      <c r="X122" s="5"/>
      <c r="Y122" s="5"/>
      <c r="Z122" s="5"/>
      <c r="AA122" s="5"/>
      <c r="AC122" s="79"/>
      <c r="AD122" s="79"/>
      <c r="AE122" s="79"/>
      <c r="AF122" s="79"/>
      <c r="AG122" s="5"/>
      <c r="AH122" s="5"/>
      <c r="AI122" s="5"/>
      <c r="AJ122" s="5"/>
      <c r="AK122" s="5"/>
      <c r="AL122" s="5"/>
      <c r="AM122" s="5"/>
      <c r="AN122" s="5"/>
      <c r="AP122" s="79"/>
      <c r="AQ122" s="79"/>
      <c r="AR122" s="79"/>
      <c r="AS122" s="79"/>
      <c r="AT122" s="5"/>
      <c r="AU122" s="5"/>
      <c r="AV122" s="5"/>
      <c r="AW122" s="5"/>
      <c r="AX122" s="5"/>
      <c r="AY122" s="5"/>
      <c r="AZ122" s="5"/>
      <c r="BA122" s="5"/>
      <c r="BC122" s="79"/>
      <c r="BD122" s="79"/>
      <c r="BE122" s="79"/>
      <c r="BF122" s="79"/>
      <c r="BG122" s="5"/>
      <c r="BH122" s="5"/>
      <c r="BI122" s="5"/>
      <c r="BJ122" s="5"/>
      <c r="BK122" s="5"/>
      <c r="BL122" s="5"/>
      <c r="BM122" s="5"/>
      <c r="BN122" s="5"/>
    </row>
    <row r="123" spans="3:67" ht="15.75" thickBot="1">
      <c r="C123" s="250" t="s">
        <v>145</v>
      </c>
      <c r="D123" s="251"/>
      <c r="E123" s="252"/>
      <c r="F123" s="252"/>
      <c r="G123" s="252"/>
      <c r="H123" s="252"/>
      <c r="I123" s="252"/>
      <c r="J123" s="252"/>
      <c r="K123" s="253"/>
      <c r="L123" s="5"/>
      <c r="M123" s="5"/>
      <c r="N123" s="5"/>
      <c r="O123" s="5"/>
      <c r="P123" s="250" t="s">
        <v>145</v>
      </c>
      <c r="Q123" s="251"/>
      <c r="R123" s="252"/>
      <c r="S123" s="252"/>
      <c r="T123" s="252"/>
      <c r="U123" s="252"/>
      <c r="V123" s="252"/>
      <c r="W123" s="252"/>
      <c r="X123" s="253"/>
      <c r="Y123" s="5"/>
      <c r="Z123" s="5"/>
      <c r="AA123" s="5"/>
      <c r="AB123" s="5"/>
      <c r="AC123" s="250" t="s">
        <v>145</v>
      </c>
      <c r="AD123" s="251"/>
      <c r="AE123" s="252"/>
      <c r="AF123" s="252"/>
      <c r="AG123" s="252"/>
      <c r="AH123" s="252"/>
      <c r="AI123" s="252"/>
      <c r="AJ123" s="252"/>
      <c r="AK123" s="253"/>
      <c r="AL123" s="5"/>
      <c r="AM123" s="5"/>
      <c r="AN123" s="5"/>
      <c r="AO123" s="5"/>
      <c r="AP123" s="250" t="s">
        <v>145</v>
      </c>
      <c r="AQ123" s="251"/>
      <c r="AR123" s="252"/>
      <c r="AS123" s="252"/>
      <c r="AT123" s="252"/>
      <c r="AU123" s="252"/>
      <c r="AV123" s="252"/>
      <c r="AW123" s="252"/>
      <c r="AX123" s="253"/>
      <c r="AY123" s="5"/>
      <c r="AZ123" s="5"/>
      <c r="BA123" s="5"/>
      <c r="BB123" s="5"/>
      <c r="BC123" s="250" t="s">
        <v>145</v>
      </c>
      <c r="BD123" s="251"/>
      <c r="BE123" s="252"/>
      <c r="BF123" s="252"/>
      <c r="BG123" s="252"/>
      <c r="BH123" s="252"/>
      <c r="BI123" s="252"/>
      <c r="BJ123" s="252"/>
      <c r="BK123" s="253"/>
      <c r="BL123" s="5"/>
      <c r="BM123" s="5"/>
      <c r="BN123" s="5"/>
      <c r="BO123" s="5"/>
    </row>
    <row r="124" spans="3:67" ht="51.75" thickBot="1">
      <c r="C124" s="250"/>
      <c r="D124" s="255" t="s">
        <v>704</v>
      </c>
      <c r="E124" s="255" t="s">
        <v>702</v>
      </c>
      <c r="F124" s="255" t="s">
        <v>703</v>
      </c>
      <c r="G124" s="255" t="s">
        <v>503</v>
      </c>
      <c r="H124" s="255" t="s">
        <v>504</v>
      </c>
      <c r="I124" s="255" t="s">
        <v>505</v>
      </c>
      <c r="J124" s="255" t="s">
        <v>504</v>
      </c>
      <c r="K124" s="256" t="s">
        <v>149</v>
      </c>
      <c r="L124" s="5"/>
      <c r="M124" s="5"/>
      <c r="N124" s="5"/>
      <c r="O124" s="5"/>
      <c r="P124" s="250"/>
      <c r="Q124" s="255" t="s">
        <v>704</v>
      </c>
      <c r="R124" s="255" t="s">
        <v>702</v>
      </c>
      <c r="S124" s="255" t="s">
        <v>703</v>
      </c>
      <c r="T124" s="255" t="s">
        <v>503</v>
      </c>
      <c r="U124" s="255" t="s">
        <v>504</v>
      </c>
      <c r="V124" s="255" t="s">
        <v>505</v>
      </c>
      <c r="W124" s="255" t="s">
        <v>504</v>
      </c>
      <c r="X124" s="256" t="s">
        <v>149</v>
      </c>
      <c r="Y124" s="5"/>
      <c r="Z124" s="5"/>
      <c r="AA124" s="5"/>
      <c r="AB124" s="5"/>
      <c r="AC124" s="250"/>
      <c r="AD124" s="255" t="s">
        <v>704</v>
      </c>
      <c r="AE124" s="255" t="s">
        <v>702</v>
      </c>
      <c r="AF124" s="255" t="s">
        <v>703</v>
      </c>
      <c r="AG124" s="255" t="s">
        <v>503</v>
      </c>
      <c r="AH124" s="255" t="s">
        <v>504</v>
      </c>
      <c r="AI124" s="255" t="s">
        <v>505</v>
      </c>
      <c r="AJ124" s="255" t="s">
        <v>504</v>
      </c>
      <c r="AK124" s="256" t="s">
        <v>149</v>
      </c>
      <c r="AL124" s="5"/>
      <c r="AM124" s="5"/>
      <c r="AN124" s="5"/>
      <c r="AO124" s="5"/>
      <c r="AP124" s="250"/>
      <c r="AQ124" s="255" t="s">
        <v>704</v>
      </c>
      <c r="AR124" s="255" t="s">
        <v>702</v>
      </c>
      <c r="AS124" s="255" t="s">
        <v>703</v>
      </c>
      <c r="AT124" s="255" t="s">
        <v>503</v>
      </c>
      <c r="AU124" s="255" t="s">
        <v>504</v>
      </c>
      <c r="AV124" s="255" t="s">
        <v>505</v>
      </c>
      <c r="AW124" s="255" t="s">
        <v>504</v>
      </c>
      <c r="AX124" s="256" t="s">
        <v>149</v>
      </c>
      <c r="AY124" s="5"/>
      <c r="AZ124" s="5"/>
      <c r="BA124" s="5"/>
      <c r="BB124" s="5"/>
      <c r="BC124" s="250"/>
      <c r="BD124" s="255" t="s">
        <v>704</v>
      </c>
      <c r="BE124" s="255" t="s">
        <v>702</v>
      </c>
      <c r="BF124" s="255" t="s">
        <v>703</v>
      </c>
      <c r="BG124" s="255" t="s">
        <v>503</v>
      </c>
      <c r="BH124" s="255" t="s">
        <v>504</v>
      </c>
      <c r="BI124" s="255" t="s">
        <v>505</v>
      </c>
      <c r="BJ124" s="255" t="s">
        <v>504</v>
      </c>
      <c r="BK124" s="256" t="s">
        <v>149</v>
      </c>
      <c r="BL124" s="5"/>
      <c r="BM124" s="5"/>
      <c r="BN124" s="5"/>
      <c r="BO124" s="5"/>
    </row>
    <row r="125" spans="3:67">
      <c r="C125" s="260" t="s">
        <v>45</v>
      </c>
      <c r="D125" s="261"/>
      <c r="E125" s="261"/>
      <c r="F125" s="262"/>
      <c r="G125" s="262"/>
      <c r="H125" s="262"/>
      <c r="I125" s="263"/>
      <c r="J125" s="263"/>
      <c r="K125" s="257"/>
      <c r="L125" s="5"/>
      <c r="M125" s="5"/>
      <c r="N125" s="5"/>
      <c r="O125" s="5"/>
      <c r="P125" s="260" t="s">
        <v>45</v>
      </c>
      <c r="Q125" s="261"/>
      <c r="R125" s="261"/>
      <c r="S125" s="262"/>
      <c r="T125" s="262"/>
      <c r="U125" s="262"/>
      <c r="V125" s="263"/>
      <c r="W125" s="263"/>
      <c r="X125" s="257"/>
      <c r="Y125" s="5"/>
      <c r="Z125" s="5"/>
      <c r="AA125" s="5"/>
      <c r="AB125" s="5"/>
      <c r="AC125" s="260" t="s">
        <v>45</v>
      </c>
      <c r="AD125" s="261"/>
      <c r="AE125" s="261"/>
      <c r="AF125" s="262"/>
      <c r="AG125" s="262"/>
      <c r="AH125" s="262"/>
      <c r="AI125" s="263"/>
      <c r="AJ125" s="263"/>
      <c r="AK125" s="257"/>
      <c r="AL125" s="5"/>
      <c r="AM125" s="5"/>
      <c r="AN125" s="5"/>
      <c r="AO125" s="5"/>
      <c r="AP125" s="260" t="s">
        <v>45</v>
      </c>
      <c r="AQ125" s="261"/>
      <c r="AR125" s="261"/>
      <c r="AS125" s="262"/>
      <c r="AT125" s="262"/>
      <c r="AU125" s="262"/>
      <c r="AV125" s="263"/>
      <c r="AW125" s="263"/>
      <c r="AX125" s="257"/>
      <c r="AY125" s="5"/>
      <c r="AZ125" s="5"/>
      <c r="BA125" s="5"/>
      <c r="BB125" s="5"/>
      <c r="BC125" s="260" t="s">
        <v>45</v>
      </c>
      <c r="BD125" s="261"/>
      <c r="BE125" s="261"/>
      <c r="BF125" s="262"/>
      <c r="BG125" s="262"/>
      <c r="BH125" s="262"/>
      <c r="BI125" s="263"/>
      <c r="BJ125" s="263"/>
      <c r="BK125" s="257"/>
      <c r="BL125" s="5"/>
      <c r="BM125" s="5"/>
      <c r="BN125" s="5"/>
      <c r="BO125" s="5"/>
    </row>
    <row r="126" spans="3:67">
      <c r="C126" s="201" t="s">
        <v>164</v>
      </c>
      <c r="D126" s="724"/>
      <c r="E126" s="724"/>
      <c r="F126" s="724"/>
      <c r="G126" s="724"/>
      <c r="H126" s="724"/>
      <c r="I126" s="724"/>
      <c r="J126" s="724"/>
      <c r="K126" s="725"/>
      <c r="L126" s="5"/>
      <c r="M126" s="5"/>
      <c r="N126" s="5"/>
      <c r="O126" s="5"/>
      <c r="P126" s="201" t="s">
        <v>164</v>
      </c>
      <c r="Q126" s="724"/>
      <c r="R126" s="724"/>
      <c r="S126" s="724"/>
      <c r="T126" s="724"/>
      <c r="U126" s="724"/>
      <c r="V126" s="724"/>
      <c r="W126" s="724"/>
      <c r="X126" s="725"/>
      <c r="Y126" s="5"/>
      <c r="Z126" s="5"/>
      <c r="AA126" s="5"/>
      <c r="AB126" s="5"/>
      <c r="AC126" s="201" t="s">
        <v>164</v>
      </c>
      <c r="AD126" s="724"/>
      <c r="AE126" s="724"/>
      <c r="AF126" s="724"/>
      <c r="AG126" s="724"/>
      <c r="AH126" s="724"/>
      <c r="AI126" s="724"/>
      <c r="AJ126" s="724"/>
      <c r="AK126" s="725"/>
      <c r="AL126" s="5"/>
      <c r="AM126" s="5"/>
      <c r="AN126" s="5"/>
      <c r="AO126" s="5"/>
      <c r="AP126" s="201" t="s">
        <v>164</v>
      </c>
      <c r="AQ126" s="724"/>
      <c r="AR126" s="724"/>
      <c r="AS126" s="724"/>
      <c r="AT126" s="724"/>
      <c r="AU126" s="724"/>
      <c r="AV126" s="724"/>
      <c r="AW126" s="724"/>
      <c r="AX126" s="725"/>
      <c r="AY126" s="5"/>
      <c r="AZ126" s="5"/>
      <c r="BA126" s="5"/>
      <c r="BB126" s="5"/>
      <c r="BC126" s="201" t="s">
        <v>164</v>
      </c>
      <c r="BD126" s="724"/>
      <c r="BE126" s="724"/>
      <c r="BF126" s="724"/>
      <c r="BG126" s="724"/>
      <c r="BH126" s="724"/>
      <c r="BI126" s="724"/>
      <c r="BJ126" s="724"/>
      <c r="BK126" s="725"/>
      <c r="BL126" s="5"/>
      <c r="BM126" s="5"/>
      <c r="BN126" s="5"/>
      <c r="BO126" s="5"/>
    </row>
    <row r="127" spans="3:67">
      <c r="C127" s="201" t="s">
        <v>46</v>
      </c>
      <c r="D127" s="724"/>
      <c r="E127" s="724"/>
      <c r="F127" s="724"/>
      <c r="G127" s="724"/>
      <c r="H127" s="724"/>
      <c r="I127" s="724"/>
      <c r="J127" s="724"/>
      <c r="K127" s="726"/>
      <c r="L127" s="5"/>
      <c r="M127" s="5"/>
      <c r="N127" s="5"/>
      <c r="O127" s="5"/>
      <c r="P127" s="201" t="s">
        <v>46</v>
      </c>
      <c r="Q127" s="724"/>
      <c r="R127" s="724"/>
      <c r="S127" s="724"/>
      <c r="T127" s="724"/>
      <c r="U127" s="724"/>
      <c r="V127" s="724"/>
      <c r="W127" s="724"/>
      <c r="X127" s="726"/>
      <c r="Y127" s="5"/>
      <c r="Z127" s="5"/>
      <c r="AA127" s="5"/>
      <c r="AB127" s="5"/>
      <c r="AC127" s="201" t="s">
        <v>46</v>
      </c>
      <c r="AD127" s="724"/>
      <c r="AE127" s="724"/>
      <c r="AF127" s="724"/>
      <c r="AG127" s="724"/>
      <c r="AH127" s="724"/>
      <c r="AI127" s="724"/>
      <c r="AJ127" s="724"/>
      <c r="AK127" s="726"/>
      <c r="AL127" s="5"/>
      <c r="AM127" s="5"/>
      <c r="AN127" s="5"/>
      <c r="AO127" s="5"/>
      <c r="AP127" s="201" t="s">
        <v>46</v>
      </c>
      <c r="AQ127" s="724"/>
      <c r="AR127" s="724"/>
      <c r="AS127" s="724"/>
      <c r="AT127" s="724"/>
      <c r="AU127" s="724"/>
      <c r="AV127" s="724"/>
      <c r="AW127" s="724"/>
      <c r="AX127" s="726"/>
      <c r="AY127" s="5"/>
      <c r="AZ127" s="5"/>
      <c r="BA127" s="5"/>
      <c r="BB127" s="5"/>
      <c r="BC127" s="201" t="s">
        <v>46</v>
      </c>
      <c r="BD127" s="724"/>
      <c r="BE127" s="724"/>
      <c r="BF127" s="724"/>
      <c r="BG127" s="724"/>
      <c r="BH127" s="724"/>
      <c r="BI127" s="724"/>
      <c r="BJ127" s="724"/>
      <c r="BK127" s="726"/>
      <c r="BL127" s="5"/>
      <c r="BM127" s="5"/>
      <c r="BN127" s="5"/>
      <c r="BO127" s="5"/>
    </row>
    <row r="128" spans="3:67">
      <c r="C128" s="201" t="s">
        <v>165</v>
      </c>
      <c r="D128" s="258"/>
      <c r="E128" s="258"/>
      <c r="F128" s="258"/>
      <c r="G128" s="258"/>
      <c r="H128" s="258"/>
      <c r="I128" s="258"/>
      <c r="J128" s="258"/>
      <c r="K128" s="115"/>
      <c r="L128" s="5"/>
      <c r="M128" s="5"/>
      <c r="N128" s="5"/>
      <c r="O128" s="5"/>
      <c r="P128" s="201" t="s">
        <v>165</v>
      </c>
      <c r="Q128" s="258"/>
      <c r="R128" s="258"/>
      <c r="S128" s="258"/>
      <c r="T128" s="258"/>
      <c r="U128" s="258"/>
      <c r="V128" s="258"/>
      <c r="W128" s="258"/>
      <c r="X128" s="115"/>
      <c r="Y128" s="5"/>
      <c r="Z128" s="5"/>
      <c r="AA128" s="5"/>
      <c r="AB128" s="5"/>
      <c r="AC128" s="201" t="s">
        <v>165</v>
      </c>
      <c r="AD128" s="258"/>
      <c r="AE128" s="258"/>
      <c r="AF128" s="258"/>
      <c r="AG128" s="258"/>
      <c r="AH128" s="258"/>
      <c r="AI128" s="258"/>
      <c r="AJ128" s="258"/>
      <c r="AK128" s="115"/>
      <c r="AL128" s="5"/>
      <c r="AM128" s="5"/>
      <c r="AN128" s="5"/>
      <c r="AO128" s="5"/>
      <c r="AP128" s="201" t="s">
        <v>165</v>
      </c>
      <c r="AQ128" s="258"/>
      <c r="AR128" s="258"/>
      <c r="AS128" s="258"/>
      <c r="AT128" s="258"/>
      <c r="AU128" s="258"/>
      <c r="AV128" s="258"/>
      <c r="AW128" s="258"/>
      <c r="AX128" s="115"/>
      <c r="AY128" s="5"/>
      <c r="AZ128" s="5"/>
      <c r="BA128" s="5"/>
      <c r="BB128" s="5"/>
      <c r="BC128" s="201" t="s">
        <v>165</v>
      </c>
      <c r="BD128" s="258"/>
      <c r="BE128" s="258"/>
      <c r="BF128" s="258"/>
      <c r="BG128" s="258"/>
      <c r="BH128" s="258"/>
      <c r="BI128" s="258"/>
      <c r="BJ128" s="258"/>
      <c r="BK128" s="115"/>
      <c r="BL128" s="5"/>
      <c r="BM128" s="5"/>
      <c r="BN128" s="5"/>
      <c r="BO128" s="5"/>
    </row>
    <row r="129" spans="3:67">
      <c r="C129" s="201" t="s">
        <v>47</v>
      </c>
      <c r="D129" s="258"/>
      <c r="E129" s="258"/>
      <c r="F129" s="258"/>
      <c r="G129" s="258"/>
      <c r="H129" s="258"/>
      <c r="I129" s="258"/>
      <c r="J129" s="258"/>
      <c r="K129" s="115"/>
      <c r="L129" s="5"/>
      <c r="M129" s="5"/>
      <c r="N129" s="5"/>
      <c r="O129" s="5"/>
      <c r="P129" s="201" t="s">
        <v>47</v>
      </c>
      <c r="Q129" s="258"/>
      <c r="R129" s="258"/>
      <c r="S129" s="258"/>
      <c r="T129" s="258"/>
      <c r="U129" s="258"/>
      <c r="V129" s="258"/>
      <c r="W129" s="258"/>
      <c r="X129" s="115"/>
      <c r="Y129" s="5"/>
      <c r="Z129" s="5"/>
      <c r="AA129" s="5"/>
      <c r="AB129" s="5"/>
      <c r="AC129" s="201" t="s">
        <v>47</v>
      </c>
      <c r="AD129" s="258"/>
      <c r="AE129" s="258"/>
      <c r="AF129" s="258"/>
      <c r="AG129" s="258"/>
      <c r="AH129" s="258"/>
      <c r="AI129" s="258"/>
      <c r="AJ129" s="258"/>
      <c r="AK129" s="115"/>
      <c r="AL129" s="5"/>
      <c r="AM129" s="5"/>
      <c r="AN129" s="5"/>
      <c r="AO129" s="5"/>
      <c r="AP129" s="201" t="s">
        <v>47</v>
      </c>
      <c r="AQ129" s="258"/>
      <c r="AR129" s="258"/>
      <c r="AS129" s="258"/>
      <c r="AT129" s="258"/>
      <c r="AU129" s="258"/>
      <c r="AV129" s="258"/>
      <c r="AW129" s="258"/>
      <c r="AX129" s="115"/>
      <c r="AY129" s="5"/>
      <c r="AZ129" s="5"/>
      <c r="BA129" s="5"/>
      <c r="BB129" s="5"/>
      <c r="BC129" s="201" t="s">
        <v>47</v>
      </c>
      <c r="BD129" s="258"/>
      <c r="BE129" s="258"/>
      <c r="BF129" s="258"/>
      <c r="BG129" s="258"/>
      <c r="BH129" s="258"/>
      <c r="BI129" s="258"/>
      <c r="BJ129" s="258"/>
      <c r="BK129" s="115"/>
      <c r="BL129" s="5"/>
      <c r="BM129" s="5"/>
      <c r="BN129" s="5"/>
      <c r="BO129" s="5"/>
    </row>
    <row r="130" spans="3:67">
      <c r="C130" s="201" t="s">
        <v>151</v>
      </c>
      <c r="D130" s="258"/>
      <c r="E130" s="258"/>
      <c r="F130" s="258"/>
      <c r="G130" s="259"/>
      <c r="H130" s="259"/>
      <c r="I130" s="259"/>
      <c r="J130" s="259"/>
      <c r="K130" s="115"/>
      <c r="L130" s="5"/>
      <c r="M130" s="5"/>
      <c r="N130" s="5"/>
      <c r="O130" s="5"/>
      <c r="P130" s="201" t="s">
        <v>151</v>
      </c>
      <c r="Q130" s="258"/>
      <c r="R130" s="258"/>
      <c r="S130" s="258"/>
      <c r="T130" s="259"/>
      <c r="U130" s="259"/>
      <c r="V130" s="259"/>
      <c r="W130" s="259"/>
      <c r="X130" s="115"/>
      <c r="Y130" s="5"/>
      <c r="Z130" s="5"/>
      <c r="AA130" s="5"/>
      <c r="AB130" s="5"/>
      <c r="AC130" s="201" t="s">
        <v>151</v>
      </c>
      <c r="AD130" s="258"/>
      <c r="AE130" s="258"/>
      <c r="AF130" s="258"/>
      <c r="AG130" s="259"/>
      <c r="AH130" s="259"/>
      <c r="AI130" s="259"/>
      <c r="AJ130" s="259"/>
      <c r="AK130" s="115"/>
      <c r="AL130" s="5"/>
      <c r="AM130" s="5"/>
      <c r="AN130" s="5"/>
      <c r="AO130" s="5"/>
      <c r="AP130" s="201" t="s">
        <v>151</v>
      </c>
      <c r="AQ130" s="258"/>
      <c r="AR130" s="258"/>
      <c r="AS130" s="258"/>
      <c r="AT130" s="259"/>
      <c r="AU130" s="259"/>
      <c r="AV130" s="259"/>
      <c r="AW130" s="259"/>
      <c r="AX130" s="115"/>
      <c r="AY130" s="5"/>
      <c r="AZ130" s="5"/>
      <c r="BA130" s="5"/>
      <c r="BB130" s="5"/>
      <c r="BC130" s="201" t="s">
        <v>151</v>
      </c>
      <c r="BD130" s="258"/>
      <c r="BE130" s="258"/>
      <c r="BF130" s="258"/>
      <c r="BG130" s="259"/>
      <c r="BH130" s="259"/>
      <c r="BI130" s="259"/>
      <c r="BJ130" s="259"/>
      <c r="BK130" s="115"/>
      <c r="BL130" s="5"/>
      <c r="BM130" s="5"/>
      <c r="BN130" s="5"/>
      <c r="BO130" s="5"/>
    </row>
    <row r="131" spans="3:67" ht="15.75" thickBot="1">
      <c r="C131" s="202" t="s">
        <v>39</v>
      </c>
      <c r="D131" s="722"/>
      <c r="E131" s="722"/>
      <c r="F131" s="722"/>
      <c r="G131" s="204"/>
      <c r="H131" s="204"/>
      <c r="I131" s="204"/>
      <c r="J131" s="204"/>
      <c r="K131" s="905"/>
      <c r="L131" s="5"/>
      <c r="M131" s="5"/>
      <c r="N131" s="5"/>
      <c r="O131" s="5"/>
      <c r="P131" s="202" t="s">
        <v>39</v>
      </c>
      <c r="Q131" s="205"/>
      <c r="R131" s="205"/>
      <c r="S131" s="205"/>
      <c r="T131" s="204"/>
      <c r="U131" s="204"/>
      <c r="V131" s="204"/>
      <c r="W131" s="204"/>
      <c r="X131" s="116"/>
      <c r="Y131" s="5"/>
      <c r="Z131" s="5"/>
      <c r="AA131" s="5"/>
      <c r="AB131" s="5"/>
      <c r="AC131" s="202" t="s">
        <v>39</v>
      </c>
      <c r="AD131" s="205"/>
      <c r="AE131" s="205"/>
      <c r="AF131" s="205"/>
      <c r="AG131" s="204"/>
      <c r="AH131" s="204"/>
      <c r="AI131" s="204"/>
      <c r="AJ131" s="204"/>
      <c r="AK131" s="116"/>
      <c r="AL131" s="5"/>
      <c r="AM131" s="5"/>
      <c r="AN131" s="5"/>
      <c r="AO131" s="5"/>
      <c r="AP131" s="202" t="s">
        <v>39</v>
      </c>
      <c r="AQ131" s="205"/>
      <c r="AR131" s="205"/>
      <c r="AS131" s="205"/>
      <c r="AT131" s="204"/>
      <c r="AU131" s="204"/>
      <c r="AV131" s="204"/>
      <c r="AW131" s="204"/>
      <c r="AX131" s="116"/>
      <c r="AY131" s="5"/>
      <c r="AZ131" s="5"/>
      <c r="BA131" s="5"/>
      <c r="BB131" s="5"/>
      <c r="BC131" s="202" t="s">
        <v>39</v>
      </c>
      <c r="BD131" s="205"/>
      <c r="BE131" s="205"/>
      <c r="BF131" s="205"/>
      <c r="BG131" s="204"/>
      <c r="BH131" s="204"/>
      <c r="BI131" s="204"/>
      <c r="BJ131" s="204"/>
      <c r="BK131" s="116"/>
      <c r="BL131" s="5"/>
      <c r="BM131" s="5"/>
      <c r="BN131" s="5"/>
      <c r="BO131" s="5"/>
    </row>
    <row r="132" spans="3:67" ht="15.75" thickBot="1">
      <c r="C132" s="79"/>
      <c r="D132" s="79"/>
      <c r="E132" s="7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79"/>
      <c r="Q132" s="79"/>
      <c r="R132" s="79"/>
      <c r="S132" s="5"/>
      <c r="T132" s="5"/>
      <c r="U132" s="5"/>
      <c r="V132" s="5"/>
      <c r="W132" s="5"/>
      <c r="X132" s="5"/>
      <c r="Y132" s="5"/>
      <c r="Z132" s="5"/>
      <c r="AA132" s="5"/>
      <c r="AC132" s="79"/>
      <c r="AD132" s="79"/>
      <c r="AE132" s="79"/>
      <c r="AF132" s="5"/>
      <c r="AG132" s="5"/>
      <c r="AH132" s="5"/>
      <c r="AI132" s="5"/>
      <c r="AJ132" s="5"/>
      <c r="AK132" s="5"/>
      <c r="AL132" s="5"/>
      <c r="AM132" s="5"/>
      <c r="AN132" s="5"/>
      <c r="AP132" s="79"/>
      <c r="AQ132" s="79"/>
      <c r="AR132" s="79"/>
      <c r="AS132" s="5"/>
      <c r="AT132" s="5"/>
      <c r="AU132" s="5"/>
      <c r="AV132" s="5"/>
      <c r="AW132" s="5"/>
      <c r="AX132" s="5"/>
      <c r="AY132" s="5"/>
      <c r="AZ132" s="5"/>
      <c r="BA132" s="5"/>
      <c r="BC132" s="79"/>
      <c r="BD132" s="79"/>
      <c r="BE132" s="79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3:67" ht="51.75" thickBot="1">
      <c r="C133" s="260" t="s">
        <v>328</v>
      </c>
      <c r="D133" s="255" t="s">
        <v>704</v>
      </c>
      <c r="E133" s="255" t="s">
        <v>702</v>
      </c>
      <c r="F133" s="255" t="s">
        <v>703</v>
      </c>
      <c r="G133" s="271" t="s">
        <v>516</v>
      </c>
      <c r="H133" s="5"/>
      <c r="I133" s="5"/>
      <c r="J133" s="5"/>
      <c r="K133" s="5"/>
      <c r="L133" s="5"/>
      <c r="M133" s="5"/>
      <c r="N133" s="5"/>
      <c r="O133" s="5"/>
      <c r="P133" s="260" t="s">
        <v>328</v>
      </c>
      <c r="Q133" s="255" t="s">
        <v>704</v>
      </c>
      <c r="R133" s="255" t="s">
        <v>702</v>
      </c>
      <c r="S133" s="255" t="s">
        <v>703</v>
      </c>
      <c r="T133" s="271" t="s">
        <v>516</v>
      </c>
      <c r="U133" s="5"/>
      <c r="V133" s="5"/>
      <c r="W133" s="5"/>
      <c r="X133" s="5"/>
      <c r="Y133" s="5"/>
      <c r="Z133" s="5"/>
      <c r="AA133" s="5"/>
      <c r="AC133" s="260" t="s">
        <v>328</v>
      </c>
      <c r="AD133" s="255" t="s">
        <v>704</v>
      </c>
      <c r="AE133" s="255" t="s">
        <v>702</v>
      </c>
      <c r="AF133" s="255" t="s">
        <v>703</v>
      </c>
      <c r="AG133" s="271" t="s">
        <v>516</v>
      </c>
      <c r="AH133" s="5"/>
      <c r="AI133" s="5"/>
      <c r="AJ133" s="5"/>
      <c r="AK133" s="5"/>
      <c r="AL133" s="5"/>
      <c r="AM133" s="5"/>
      <c r="AN133" s="5"/>
      <c r="AP133" s="260" t="s">
        <v>328</v>
      </c>
      <c r="AQ133" s="255" t="s">
        <v>704</v>
      </c>
      <c r="AR133" s="255" t="s">
        <v>702</v>
      </c>
      <c r="AS133" s="255" t="s">
        <v>703</v>
      </c>
      <c r="AT133" s="271" t="s">
        <v>516</v>
      </c>
      <c r="AU133" s="5"/>
      <c r="AV133" s="5"/>
      <c r="AW133" s="5"/>
      <c r="AX133" s="5"/>
      <c r="AY133" s="5"/>
      <c r="AZ133" s="5"/>
      <c r="BA133" s="5"/>
      <c r="BC133" s="260" t="s">
        <v>328</v>
      </c>
      <c r="BD133" s="255" t="s">
        <v>704</v>
      </c>
      <c r="BE133" s="255" t="s">
        <v>702</v>
      </c>
      <c r="BF133" s="255" t="s">
        <v>703</v>
      </c>
      <c r="BG133" s="271" t="s">
        <v>516</v>
      </c>
      <c r="BH133" s="5"/>
      <c r="BI133" s="5"/>
      <c r="BJ133" s="5"/>
      <c r="BK133" s="5"/>
      <c r="BL133" s="5"/>
      <c r="BM133" s="5"/>
      <c r="BN133" s="5"/>
    </row>
    <row r="134" spans="3:67">
      <c r="C134" s="201" t="s">
        <v>508</v>
      </c>
      <c r="D134" s="267">
        <f>D126+D127</f>
        <v>0</v>
      </c>
      <c r="E134" s="267">
        <f t="shared" ref="E134:F134" si="18">E126+E127</f>
        <v>0</v>
      </c>
      <c r="F134" s="267">
        <f t="shared" si="18"/>
        <v>0</v>
      </c>
      <c r="G134" s="268"/>
      <c r="H134" s="5"/>
      <c r="I134" s="5"/>
      <c r="J134" s="5"/>
      <c r="K134" s="5"/>
      <c r="L134" s="5"/>
      <c r="M134" s="5"/>
      <c r="N134" s="5"/>
      <c r="O134" s="5"/>
      <c r="P134" s="201" t="s">
        <v>508</v>
      </c>
      <c r="Q134" s="267">
        <f>Q126+Q127</f>
        <v>0</v>
      </c>
      <c r="R134" s="267">
        <f t="shared" ref="R134" si="19">R126+R127</f>
        <v>0</v>
      </c>
      <c r="S134" s="267">
        <f t="shared" ref="S134" si="20">S126+S127</f>
        <v>0</v>
      </c>
      <c r="T134" s="268"/>
      <c r="U134" s="5"/>
      <c r="V134" s="5"/>
      <c r="W134" s="5"/>
      <c r="X134" s="5"/>
      <c r="Y134" s="5"/>
      <c r="Z134" s="5"/>
      <c r="AA134" s="5"/>
      <c r="AC134" s="201" t="s">
        <v>508</v>
      </c>
      <c r="AD134" s="267">
        <f>AD126+AD127</f>
        <v>0</v>
      </c>
      <c r="AE134" s="267">
        <f t="shared" ref="AE134" si="21">AE126+AE127</f>
        <v>0</v>
      </c>
      <c r="AF134" s="267">
        <f t="shared" ref="AF134" si="22">AF126+AF127</f>
        <v>0</v>
      </c>
      <c r="AG134" s="268"/>
      <c r="AH134" s="5"/>
      <c r="AI134" s="5"/>
      <c r="AJ134" s="5"/>
      <c r="AK134" s="5"/>
      <c r="AL134" s="5"/>
      <c r="AM134" s="5"/>
      <c r="AN134" s="5"/>
      <c r="AP134" s="201" t="s">
        <v>508</v>
      </c>
      <c r="AQ134" s="267">
        <f>AQ126+AQ127</f>
        <v>0</v>
      </c>
      <c r="AR134" s="267">
        <f t="shared" ref="AR134" si="23">AR126+AR127</f>
        <v>0</v>
      </c>
      <c r="AS134" s="267">
        <f t="shared" ref="AS134" si="24">AS126+AS127</f>
        <v>0</v>
      </c>
      <c r="AT134" s="268"/>
      <c r="AU134" s="5"/>
      <c r="AV134" s="5"/>
      <c r="AW134" s="5"/>
      <c r="AX134" s="5"/>
      <c r="AY134" s="5"/>
      <c r="AZ134" s="5"/>
      <c r="BA134" s="5"/>
      <c r="BC134" s="201" t="s">
        <v>508</v>
      </c>
      <c r="BD134" s="267">
        <f>BD126+BD127</f>
        <v>0</v>
      </c>
      <c r="BE134" s="267">
        <f t="shared" ref="BE134" si="25">BE126+BE127</f>
        <v>0</v>
      </c>
      <c r="BF134" s="267">
        <f t="shared" ref="BF134" si="26">BF126+BF127</f>
        <v>0</v>
      </c>
      <c r="BG134" s="268"/>
      <c r="BH134" s="5"/>
      <c r="BI134" s="5"/>
      <c r="BJ134" s="5"/>
      <c r="BK134" s="5"/>
      <c r="BL134" s="5"/>
      <c r="BM134" s="5"/>
      <c r="BN134" s="5"/>
    </row>
    <row r="135" spans="3:67" ht="15.75" thickBot="1">
      <c r="C135" s="269" t="s">
        <v>509</v>
      </c>
      <c r="D135" s="722"/>
      <c r="E135" s="722"/>
      <c r="F135" s="723"/>
      <c r="G135" s="723"/>
      <c r="H135" s="5"/>
      <c r="I135" s="5"/>
      <c r="J135" s="5"/>
      <c r="K135" s="5"/>
      <c r="L135" s="5"/>
      <c r="M135" s="5"/>
      <c r="N135" s="5"/>
      <c r="O135" s="5"/>
      <c r="P135" s="269" t="s">
        <v>509</v>
      </c>
      <c r="Q135" s="722"/>
      <c r="R135" s="722"/>
      <c r="S135" s="723"/>
      <c r="T135" s="723"/>
      <c r="U135" s="5"/>
      <c r="V135" s="5"/>
      <c r="W135" s="5"/>
      <c r="X135" s="5"/>
      <c r="Y135" s="5"/>
      <c r="Z135" s="5"/>
      <c r="AA135" s="5"/>
      <c r="AC135" s="269" t="s">
        <v>509</v>
      </c>
      <c r="AD135" s="722"/>
      <c r="AE135" s="722"/>
      <c r="AF135" s="723"/>
      <c r="AG135" s="723"/>
      <c r="AH135" s="5"/>
      <c r="AI135" s="5"/>
      <c r="AJ135" s="5"/>
      <c r="AK135" s="5"/>
      <c r="AL135" s="5"/>
      <c r="AM135" s="5"/>
      <c r="AN135" s="5"/>
      <c r="AP135" s="269" t="s">
        <v>509</v>
      </c>
      <c r="AQ135" s="722"/>
      <c r="AR135" s="722"/>
      <c r="AS135" s="723"/>
      <c r="AT135" s="723"/>
      <c r="AU135" s="5"/>
      <c r="AV135" s="5"/>
      <c r="AW135" s="5"/>
      <c r="AX135" s="5"/>
      <c r="AY135" s="5"/>
      <c r="AZ135" s="5"/>
      <c r="BA135" s="5"/>
      <c r="BC135" s="269" t="s">
        <v>509</v>
      </c>
      <c r="BD135" s="722"/>
      <c r="BE135" s="722"/>
      <c r="BF135" s="723"/>
      <c r="BG135" s="723"/>
      <c r="BH135" s="5"/>
      <c r="BI135" s="5"/>
      <c r="BJ135" s="5"/>
      <c r="BK135" s="5"/>
      <c r="BL135" s="5"/>
      <c r="BM135" s="5"/>
      <c r="BN135" s="5"/>
    </row>
    <row r="136" spans="3:67">
      <c r="C136" s="201" t="s">
        <v>510</v>
      </c>
      <c r="D136" s="267">
        <f>D128+D129-D130</f>
        <v>0</v>
      </c>
      <c r="E136" s="267">
        <f t="shared" ref="E136:F136" si="27">E128+E129-E130</f>
        <v>0</v>
      </c>
      <c r="F136" s="267">
        <f t="shared" si="27"/>
        <v>0</v>
      </c>
      <c r="G136" s="268"/>
      <c r="H136" s="5"/>
      <c r="I136" s="5"/>
      <c r="J136" s="5"/>
      <c r="K136" s="5"/>
      <c r="L136" s="5"/>
      <c r="M136" s="5"/>
      <c r="N136" s="5"/>
      <c r="O136" s="5"/>
      <c r="P136" s="201" t="s">
        <v>510</v>
      </c>
      <c r="Q136" s="267">
        <f>Q128+Q129-Q130</f>
        <v>0</v>
      </c>
      <c r="R136" s="267">
        <f t="shared" ref="R136" si="28">R128+R129-R130</f>
        <v>0</v>
      </c>
      <c r="S136" s="267">
        <f t="shared" ref="S136" si="29">S128+S129-S130</f>
        <v>0</v>
      </c>
      <c r="T136" s="268"/>
      <c r="U136" s="5"/>
      <c r="V136" s="5"/>
      <c r="W136" s="5"/>
      <c r="X136" s="5"/>
      <c r="Y136" s="5"/>
      <c r="Z136" s="5"/>
      <c r="AA136" s="5"/>
      <c r="AC136" s="201" t="s">
        <v>510</v>
      </c>
      <c r="AD136" s="267">
        <f>AD128+AD129-AD130</f>
        <v>0</v>
      </c>
      <c r="AE136" s="267">
        <f t="shared" ref="AE136" si="30">AE128+AE129-AE130</f>
        <v>0</v>
      </c>
      <c r="AF136" s="267">
        <f t="shared" ref="AF136" si="31">AF128+AF129-AF130</f>
        <v>0</v>
      </c>
      <c r="AG136" s="268"/>
      <c r="AH136" s="5"/>
      <c r="AI136" s="5"/>
      <c r="AJ136" s="5"/>
      <c r="AK136" s="5"/>
      <c r="AL136" s="5"/>
      <c r="AM136" s="5"/>
      <c r="AN136" s="5"/>
      <c r="AP136" s="201" t="s">
        <v>510</v>
      </c>
      <c r="AQ136" s="267">
        <f>AQ128+AQ129-AQ130</f>
        <v>0</v>
      </c>
      <c r="AR136" s="267">
        <f t="shared" ref="AR136" si="32">AR128+AR129-AR130</f>
        <v>0</v>
      </c>
      <c r="AS136" s="267">
        <f t="shared" ref="AS136" si="33">AS128+AS129-AS130</f>
        <v>0</v>
      </c>
      <c r="AT136" s="268"/>
      <c r="AU136" s="5"/>
      <c r="AV136" s="5"/>
      <c r="AW136" s="5"/>
      <c r="AX136" s="5"/>
      <c r="AY136" s="5"/>
      <c r="AZ136" s="5"/>
      <c r="BA136" s="5"/>
      <c r="BC136" s="201" t="s">
        <v>510</v>
      </c>
      <c r="BD136" s="267">
        <f>BD128+BD129-BD130</f>
        <v>0</v>
      </c>
      <c r="BE136" s="267">
        <f t="shared" ref="BE136" si="34">BE128+BE129-BE130</f>
        <v>0</v>
      </c>
      <c r="BF136" s="267">
        <f t="shared" ref="BF136" si="35">BF128+BF129-BF130</f>
        <v>0</v>
      </c>
      <c r="BG136" s="268"/>
      <c r="BH136" s="5"/>
      <c r="BI136" s="5"/>
      <c r="BJ136" s="5"/>
      <c r="BK136" s="5"/>
      <c r="BL136" s="5"/>
      <c r="BM136" s="5"/>
      <c r="BN136" s="5"/>
    </row>
    <row r="137" spans="3:67" ht="15.75" thickBot="1">
      <c r="C137" s="202" t="s">
        <v>511</v>
      </c>
      <c r="D137" s="205"/>
      <c r="E137" s="205"/>
      <c r="F137" s="266"/>
      <c r="G137" s="266"/>
      <c r="H137" s="5"/>
      <c r="I137" s="5"/>
      <c r="J137" s="5"/>
      <c r="K137" s="5"/>
      <c r="L137" s="5"/>
      <c r="M137" s="5"/>
      <c r="N137" s="5"/>
      <c r="O137" s="5"/>
      <c r="P137" s="202" t="s">
        <v>511</v>
      </c>
      <c r="Q137" s="205"/>
      <c r="R137" s="205"/>
      <c r="S137" s="266"/>
      <c r="T137" s="266"/>
      <c r="U137" s="5"/>
      <c r="V137" s="5"/>
      <c r="W137" s="5"/>
      <c r="X137" s="5"/>
      <c r="Y137" s="5"/>
      <c r="Z137" s="5"/>
      <c r="AA137" s="5"/>
      <c r="AC137" s="202" t="s">
        <v>511</v>
      </c>
      <c r="AD137" s="205"/>
      <c r="AE137" s="205"/>
      <c r="AF137" s="266"/>
      <c r="AG137" s="266"/>
      <c r="AH137" s="5"/>
      <c r="AI137" s="5"/>
      <c r="AJ137" s="5"/>
      <c r="AK137" s="5"/>
      <c r="AL137" s="5"/>
      <c r="AM137" s="5"/>
      <c r="AN137" s="5"/>
      <c r="AP137" s="202" t="s">
        <v>511</v>
      </c>
      <c r="AQ137" s="205"/>
      <c r="AR137" s="205"/>
      <c r="AS137" s="266"/>
      <c r="AT137" s="266"/>
      <c r="AU137" s="5"/>
      <c r="AV137" s="5"/>
      <c r="AW137" s="5"/>
      <c r="AX137" s="5"/>
      <c r="AY137" s="5"/>
      <c r="AZ137" s="5"/>
      <c r="BA137" s="5"/>
      <c r="BC137" s="202" t="s">
        <v>511</v>
      </c>
      <c r="BD137" s="205"/>
      <c r="BE137" s="205"/>
      <c r="BF137" s="266"/>
      <c r="BG137" s="266"/>
      <c r="BH137" s="5"/>
      <c r="BI137" s="5"/>
      <c r="BJ137" s="5"/>
      <c r="BK137" s="5"/>
      <c r="BL137" s="5"/>
      <c r="BM137" s="5"/>
      <c r="BN137" s="5"/>
    </row>
    <row r="138" spans="3:67">
      <c r="C138" s="79"/>
      <c r="D138" s="79"/>
      <c r="E138" s="79"/>
      <c r="F138" s="79"/>
      <c r="G138" s="5"/>
      <c r="H138" s="5"/>
      <c r="I138" s="5"/>
      <c r="J138" s="5"/>
      <c r="K138" s="5"/>
      <c r="L138" s="5"/>
      <c r="M138" s="5"/>
      <c r="N138" s="5"/>
      <c r="O138" s="5"/>
      <c r="P138" s="79"/>
      <c r="Q138" s="79"/>
      <c r="R138" s="79"/>
      <c r="S138" s="79"/>
      <c r="T138" s="5"/>
      <c r="U138" s="5"/>
      <c r="V138" s="5"/>
      <c r="W138" s="5"/>
      <c r="X138" s="5"/>
      <c r="Y138" s="5"/>
      <c r="Z138" s="5"/>
      <c r="AA138" s="5"/>
      <c r="AC138" s="79"/>
      <c r="AD138" s="79"/>
      <c r="AE138" s="79"/>
      <c r="AF138" s="79"/>
      <c r="AG138" s="5"/>
      <c r="AH138" s="5"/>
      <c r="AI138" s="5"/>
      <c r="AJ138" s="5"/>
      <c r="AK138" s="5"/>
      <c r="AL138" s="5"/>
      <c r="AM138" s="5"/>
      <c r="AN138" s="5"/>
      <c r="AP138" s="79"/>
      <c r="AQ138" s="79"/>
      <c r="AR138" s="79"/>
      <c r="AS138" s="79"/>
      <c r="AT138" s="5"/>
      <c r="AU138" s="5"/>
      <c r="AV138" s="5"/>
      <c r="AW138" s="5"/>
      <c r="AX138" s="5"/>
      <c r="AY138" s="5"/>
      <c r="AZ138" s="5"/>
      <c r="BA138" s="5"/>
      <c r="BC138" s="79"/>
      <c r="BD138" s="79"/>
      <c r="BE138" s="79"/>
      <c r="BF138" s="79"/>
      <c r="BG138" s="5"/>
      <c r="BH138" s="5"/>
      <c r="BI138" s="5"/>
      <c r="BJ138" s="5"/>
      <c r="BK138" s="5"/>
      <c r="BL138" s="5"/>
      <c r="BM138" s="5"/>
      <c r="BN138" s="5"/>
    </row>
    <row r="139" spans="3:67" ht="15.75" thickBot="1">
      <c r="C139" s="79"/>
      <c r="D139" s="79"/>
      <c r="E139" s="79"/>
      <c r="F139" s="79"/>
      <c r="G139" s="5"/>
      <c r="H139" s="5"/>
      <c r="I139" s="5"/>
      <c r="J139" s="5"/>
      <c r="K139" s="5"/>
      <c r="L139" s="5"/>
      <c r="M139" s="5"/>
      <c r="N139" s="5"/>
      <c r="O139" s="5"/>
      <c r="P139" s="79"/>
      <c r="Q139" s="79"/>
      <c r="R139" s="79"/>
      <c r="S139" s="79"/>
      <c r="T139" s="5"/>
      <c r="U139" s="5"/>
      <c r="V139" s="5"/>
      <c r="W139" s="5"/>
      <c r="X139" s="5"/>
      <c r="Y139" s="5"/>
      <c r="Z139" s="5"/>
      <c r="AA139" s="5"/>
      <c r="AC139" s="79"/>
      <c r="AD139" s="79"/>
      <c r="AE139" s="79"/>
      <c r="AF139" s="79"/>
      <c r="AG139" s="5"/>
      <c r="AH139" s="5"/>
      <c r="AI139" s="5"/>
      <c r="AJ139" s="5"/>
      <c r="AK139" s="5"/>
      <c r="AL139" s="5"/>
      <c r="AM139" s="5"/>
      <c r="AN139" s="5"/>
      <c r="AP139" s="79"/>
      <c r="AQ139" s="79"/>
      <c r="AR139" s="79"/>
      <c r="AS139" s="79"/>
      <c r="AT139" s="5"/>
      <c r="AU139" s="5"/>
      <c r="AV139" s="5"/>
      <c r="AW139" s="5"/>
      <c r="AX139" s="5"/>
      <c r="AY139" s="5"/>
      <c r="AZ139" s="5"/>
      <c r="BA139" s="5"/>
      <c r="BC139" s="79"/>
      <c r="BD139" s="79"/>
      <c r="BE139" s="79"/>
      <c r="BF139" s="79"/>
      <c r="BG139" s="5"/>
      <c r="BH139" s="5"/>
      <c r="BI139" s="5"/>
      <c r="BJ139" s="5"/>
      <c r="BK139" s="5"/>
      <c r="BL139" s="5"/>
      <c r="BM139" s="5"/>
      <c r="BN139" s="5"/>
    </row>
    <row r="140" spans="3:67" ht="64.5" thickBot="1">
      <c r="C140" s="250" t="s">
        <v>517</v>
      </c>
      <c r="D140" s="255" t="s">
        <v>703</v>
      </c>
      <c r="E140" s="255" t="s">
        <v>146</v>
      </c>
      <c r="F140" s="255" t="s">
        <v>147</v>
      </c>
      <c r="G140" s="255" t="s">
        <v>316</v>
      </c>
      <c r="H140" s="255" t="s">
        <v>317</v>
      </c>
      <c r="I140" s="255" t="s">
        <v>564</v>
      </c>
      <c r="J140" s="255" t="s">
        <v>565</v>
      </c>
      <c r="K140" s="255" t="s">
        <v>61</v>
      </c>
      <c r="L140" s="256" t="s">
        <v>318</v>
      </c>
      <c r="M140" s="5"/>
      <c r="N140" s="5"/>
      <c r="O140" s="5"/>
      <c r="P140" s="250" t="s">
        <v>517</v>
      </c>
      <c r="Q140" s="255" t="s">
        <v>703</v>
      </c>
      <c r="R140" s="255" t="s">
        <v>146</v>
      </c>
      <c r="S140" s="255" t="s">
        <v>147</v>
      </c>
      <c r="T140" s="255" t="s">
        <v>316</v>
      </c>
      <c r="U140" s="255" t="s">
        <v>317</v>
      </c>
      <c r="V140" s="255" t="s">
        <v>564</v>
      </c>
      <c r="W140" s="255" t="s">
        <v>565</v>
      </c>
      <c r="X140" s="255" t="s">
        <v>61</v>
      </c>
      <c r="Y140" s="256" t="s">
        <v>318</v>
      </c>
      <c r="Z140" s="5"/>
      <c r="AA140" s="5"/>
      <c r="AC140" s="250" t="s">
        <v>517</v>
      </c>
      <c r="AD140" s="255" t="s">
        <v>703</v>
      </c>
      <c r="AE140" s="255" t="s">
        <v>146</v>
      </c>
      <c r="AF140" s="255" t="s">
        <v>147</v>
      </c>
      <c r="AG140" s="255" t="s">
        <v>316</v>
      </c>
      <c r="AH140" s="255" t="s">
        <v>317</v>
      </c>
      <c r="AI140" s="255" t="s">
        <v>564</v>
      </c>
      <c r="AJ140" s="255" t="s">
        <v>565</v>
      </c>
      <c r="AK140" s="255" t="s">
        <v>61</v>
      </c>
      <c r="AL140" s="256" t="s">
        <v>318</v>
      </c>
      <c r="AM140" s="5"/>
      <c r="AN140" s="5"/>
      <c r="AP140" s="250" t="s">
        <v>517</v>
      </c>
      <c r="AQ140" s="255" t="s">
        <v>703</v>
      </c>
      <c r="AR140" s="255" t="s">
        <v>146</v>
      </c>
      <c r="AS140" s="255" t="s">
        <v>147</v>
      </c>
      <c r="AT140" s="255" t="s">
        <v>316</v>
      </c>
      <c r="AU140" s="255" t="s">
        <v>317</v>
      </c>
      <c r="AV140" s="255" t="s">
        <v>564</v>
      </c>
      <c r="AW140" s="255" t="s">
        <v>565</v>
      </c>
      <c r="AX140" s="255" t="s">
        <v>61</v>
      </c>
      <c r="AY140" s="256" t="s">
        <v>318</v>
      </c>
      <c r="AZ140" s="5"/>
      <c r="BA140" s="5"/>
      <c r="BC140" s="250" t="s">
        <v>517</v>
      </c>
      <c r="BD140" s="255" t="s">
        <v>703</v>
      </c>
      <c r="BE140" s="255" t="s">
        <v>146</v>
      </c>
      <c r="BF140" s="255" t="s">
        <v>147</v>
      </c>
      <c r="BG140" s="255" t="s">
        <v>316</v>
      </c>
      <c r="BH140" s="255" t="s">
        <v>317</v>
      </c>
      <c r="BI140" s="255" t="s">
        <v>564</v>
      </c>
      <c r="BJ140" s="255" t="s">
        <v>565</v>
      </c>
      <c r="BK140" s="255" t="s">
        <v>61</v>
      </c>
      <c r="BL140" s="256" t="s">
        <v>318</v>
      </c>
      <c r="BM140" s="5"/>
      <c r="BN140" s="5"/>
    </row>
    <row r="141" spans="3:67" ht="15.75" thickBot="1">
      <c r="C141" s="272"/>
      <c r="D141" s="722"/>
      <c r="E141" s="722"/>
      <c r="F141" s="722"/>
      <c r="G141" s="722"/>
      <c r="H141" s="722"/>
      <c r="I141" s="722"/>
      <c r="J141" s="722"/>
      <c r="K141" s="722"/>
      <c r="L141" s="723"/>
      <c r="M141" s="5"/>
      <c r="N141" s="5"/>
      <c r="O141" s="5"/>
      <c r="P141" s="272"/>
      <c r="Q141" s="722"/>
      <c r="R141" s="722"/>
      <c r="S141" s="722"/>
      <c r="T141" s="722"/>
      <c r="U141" s="722"/>
      <c r="V141" s="722"/>
      <c r="W141" s="722"/>
      <c r="X141" s="722"/>
      <c r="Y141" s="723"/>
      <c r="Z141" s="5"/>
      <c r="AA141" s="5"/>
      <c r="AC141" s="272"/>
      <c r="AD141" s="722"/>
      <c r="AE141" s="722"/>
      <c r="AF141" s="722"/>
      <c r="AG141" s="722"/>
      <c r="AH141" s="722"/>
      <c r="AI141" s="722"/>
      <c r="AJ141" s="722"/>
      <c r="AK141" s="722"/>
      <c r="AL141" s="723"/>
      <c r="AM141" s="5"/>
      <c r="AN141" s="5"/>
      <c r="AP141" s="272"/>
      <c r="AQ141" s="722"/>
      <c r="AR141" s="722"/>
      <c r="AS141" s="722"/>
      <c r="AT141" s="722"/>
      <c r="AU141" s="722"/>
      <c r="AV141" s="722"/>
      <c r="AW141" s="722"/>
      <c r="AX141" s="722"/>
      <c r="AY141" s="723"/>
      <c r="AZ141" s="5"/>
      <c r="BA141" s="5"/>
      <c r="BC141" s="272"/>
      <c r="BD141" s="722"/>
      <c r="BE141" s="722"/>
      <c r="BF141" s="722"/>
      <c r="BG141" s="722"/>
      <c r="BH141" s="722"/>
      <c r="BI141" s="722"/>
      <c r="BJ141" s="722"/>
      <c r="BK141" s="722"/>
      <c r="BL141" s="723"/>
      <c r="BM141" s="5"/>
      <c r="BN141" s="5"/>
    </row>
    <row r="142" spans="3:67">
      <c r="C142" s="79"/>
      <c r="D142" s="79"/>
      <c r="E142" s="79"/>
      <c r="F142" s="79"/>
      <c r="G142" s="5"/>
      <c r="H142" s="5"/>
      <c r="I142" s="5"/>
      <c r="J142" s="5"/>
      <c r="K142" s="5"/>
      <c r="L142" s="5"/>
      <c r="M142" s="5"/>
      <c r="N142" s="5"/>
      <c r="O142" s="5"/>
      <c r="P142" s="79"/>
      <c r="Q142" s="79"/>
      <c r="R142" s="79"/>
      <c r="S142" s="79"/>
      <c r="T142" s="5"/>
      <c r="U142" s="5"/>
      <c r="V142" s="5"/>
      <c r="W142" s="5"/>
      <c r="X142" s="5"/>
      <c r="Y142" s="5"/>
      <c r="Z142" s="5"/>
      <c r="AA142" s="5"/>
      <c r="AC142" s="79"/>
      <c r="AD142" s="79"/>
      <c r="AE142" s="79"/>
      <c r="AF142" s="79"/>
      <c r="AG142" s="5"/>
      <c r="AH142" s="5"/>
      <c r="AI142" s="5"/>
      <c r="AJ142" s="5"/>
      <c r="AK142" s="5"/>
      <c r="AL142" s="5"/>
      <c r="AM142" s="5"/>
      <c r="AN142" s="5"/>
      <c r="AP142" s="79"/>
      <c r="AQ142" s="79"/>
      <c r="AR142" s="79"/>
      <c r="AS142" s="79"/>
      <c r="AT142" s="5"/>
      <c r="AU142" s="5"/>
      <c r="AV142" s="5"/>
      <c r="AW142" s="5"/>
      <c r="AX142" s="5"/>
      <c r="AY142" s="5"/>
      <c r="AZ142" s="5"/>
      <c r="BA142" s="5"/>
      <c r="BC142" s="79"/>
      <c r="BD142" s="79"/>
      <c r="BE142" s="79"/>
      <c r="BF142" s="79"/>
      <c r="BG142" s="5"/>
      <c r="BH142" s="5"/>
      <c r="BI142" s="5"/>
      <c r="BJ142" s="5"/>
      <c r="BK142" s="5"/>
      <c r="BL142" s="5"/>
      <c r="BM142" s="5"/>
      <c r="BN142" s="5"/>
    </row>
    <row r="143" spans="3:67">
      <c r="C143" s="79"/>
      <c r="D143" s="79"/>
      <c r="E143" s="79"/>
      <c r="F143" s="79"/>
      <c r="G143" s="5"/>
      <c r="H143" s="5"/>
      <c r="I143" s="5"/>
      <c r="J143" s="5"/>
      <c r="K143" s="5"/>
      <c r="L143" s="5"/>
      <c r="M143" s="5"/>
      <c r="N143" s="5"/>
      <c r="O143" s="5"/>
      <c r="P143" s="79"/>
      <c r="Q143" s="79"/>
      <c r="R143" s="79"/>
      <c r="S143" s="79"/>
      <c r="T143" s="5"/>
      <c r="U143" s="5"/>
      <c r="V143" s="5"/>
      <c r="W143" s="5"/>
      <c r="X143" s="5"/>
      <c r="Y143" s="5"/>
      <c r="Z143" s="5"/>
      <c r="AA143" s="5"/>
      <c r="AC143" s="79"/>
      <c r="AD143" s="79"/>
      <c r="AE143" s="79"/>
      <c r="AF143" s="79"/>
      <c r="AG143" s="5"/>
      <c r="AH143" s="5"/>
      <c r="AI143" s="5"/>
      <c r="AJ143" s="5"/>
      <c r="AK143" s="5"/>
      <c r="AL143" s="5"/>
      <c r="AM143" s="5"/>
      <c r="AN143" s="5"/>
      <c r="AP143" s="79"/>
      <c r="AQ143" s="79"/>
      <c r="AR143" s="79"/>
      <c r="AS143" s="79"/>
      <c r="AT143" s="5"/>
      <c r="AU143" s="5"/>
      <c r="AV143" s="5"/>
      <c r="AW143" s="5"/>
      <c r="AX143" s="5"/>
      <c r="AY143" s="5"/>
      <c r="AZ143" s="5"/>
      <c r="BA143" s="5"/>
      <c r="BC143" s="79"/>
      <c r="BD143" s="79"/>
      <c r="BE143" s="79"/>
      <c r="BF143" s="79"/>
      <c r="BG143" s="5"/>
      <c r="BH143" s="5"/>
      <c r="BI143" s="5"/>
      <c r="BJ143" s="5"/>
      <c r="BK143" s="5"/>
      <c r="BL143" s="5"/>
      <c r="BM143" s="5"/>
      <c r="BN143" s="5"/>
    </row>
    <row r="144" spans="3:67" ht="18">
      <c r="C144" s="10" t="s">
        <v>518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 t="s">
        <v>518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 t="s">
        <v>518</v>
      </c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 t="s">
        <v>518</v>
      </c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 t="s">
        <v>518</v>
      </c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</row>
    <row r="145" spans="3:67" ht="15.75" thickBot="1">
      <c r="C145" s="79"/>
      <c r="D145" s="79"/>
      <c r="E145" s="79"/>
      <c r="F145" s="79"/>
      <c r="G145" s="5"/>
      <c r="H145" s="5"/>
      <c r="I145" s="5"/>
      <c r="J145" s="5"/>
      <c r="K145" s="5"/>
      <c r="L145" s="5"/>
      <c r="M145" s="5"/>
      <c r="N145" s="5"/>
      <c r="O145" s="5"/>
      <c r="P145" s="79"/>
      <c r="Q145" s="79"/>
      <c r="R145" s="79"/>
      <c r="S145" s="79"/>
      <c r="T145" s="5"/>
      <c r="U145" s="5"/>
      <c r="V145" s="5"/>
      <c r="W145" s="5"/>
      <c r="X145" s="5"/>
      <c r="Y145" s="5"/>
      <c r="Z145" s="5"/>
      <c r="AA145" s="5"/>
      <c r="AC145" s="79"/>
      <c r="AD145" s="79"/>
      <c r="AE145" s="79"/>
      <c r="AF145" s="79"/>
      <c r="AG145" s="5"/>
      <c r="AH145" s="5"/>
      <c r="AI145" s="5"/>
      <c r="AJ145" s="5"/>
      <c r="AK145" s="5"/>
      <c r="AL145" s="5"/>
      <c r="AM145" s="5"/>
      <c r="AN145" s="5"/>
      <c r="AP145" s="79"/>
      <c r="AQ145" s="79"/>
      <c r="AR145" s="79"/>
      <c r="AS145" s="79"/>
      <c r="AT145" s="5"/>
      <c r="AU145" s="5"/>
      <c r="AV145" s="5"/>
      <c r="AW145" s="5"/>
      <c r="AX145" s="5"/>
      <c r="AY145" s="5"/>
      <c r="AZ145" s="5"/>
      <c r="BA145" s="5"/>
      <c r="BC145" s="79"/>
      <c r="BD145" s="79"/>
      <c r="BE145" s="79"/>
      <c r="BF145" s="79"/>
      <c r="BG145" s="5"/>
      <c r="BH145" s="5"/>
      <c r="BI145" s="5"/>
      <c r="BJ145" s="5"/>
      <c r="BK145" s="5"/>
      <c r="BL145" s="5"/>
      <c r="BM145" s="5"/>
      <c r="BN145" s="5"/>
    </row>
    <row r="146" spans="3:67" ht="51.75" thickBot="1">
      <c r="C146" s="250" t="s">
        <v>145</v>
      </c>
      <c r="D146" s="255" t="s">
        <v>704</v>
      </c>
      <c r="E146" s="255" t="s">
        <v>702</v>
      </c>
      <c r="F146" s="255" t="s">
        <v>703</v>
      </c>
      <c r="G146" s="255" t="s">
        <v>503</v>
      </c>
      <c r="H146" s="255" t="s">
        <v>504</v>
      </c>
      <c r="I146" s="255" t="s">
        <v>505</v>
      </c>
      <c r="J146" s="255" t="s">
        <v>504</v>
      </c>
      <c r="K146" s="255" t="s">
        <v>149</v>
      </c>
      <c r="L146" s="5"/>
      <c r="M146" s="5"/>
      <c r="N146" s="5"/>
      <c r="O146" s="5"/>
      <c r="P146" s="250" t="s">
        <v>145</v>
      </c>
      <c r="Q146" s="255" t="s">
        <v>704</v>
      </c>
      <c r="R146" s="255" t="s">
        <v>702</v>
      </c>
      <c r="S146" s="255" t="s">
        <v>703</v>
      </c>
      <c r="T146" s="255" t="s">
        <v>503</v>
      </c>
      <c r="U146" s="255" t="s">
        <v>504</v>
      </c>
      <c r="V146" s="255" t="s">
        <v>505</v>
      </c>
      <c r="W146" s="255" t="s">
        <v>504</v>
      </c>
      <c r="X146" s="255" t="s">
        <v>149</v>
      </c>
      <c r="Y146" s="5"/>
      <c r="Z146" s="5"/>
      <c r="AA146" s="5"/>
      <c r="AB146" s="5"/>
      <c r="AC146" s="250" t="s">
        <v>145</v>
      </c>
      <c r="AD146" s="255" t="s">
        <v>704</v>
      </c>
      <c r="AE146" s="255" t="s">
        <v>702</v>
      </c>
      <c r="AF146" s="255" t="s">
        <v>703</v>
      </c>
      <c r="AG146" s="255" t="s">
        <v>503</v>
      </c>
      <c r="AH146" s="255" t="s">
        <v>504</v>
      </c>
      <c r="AI146" s="255" t="s">
        <v>505</v>
      </c>
      <c r="AJ146" s="255" t="s">
        <v>504</v>
      </c>
      <c r="AK146" s="255" t="s">
        <v>149</v>
      </c>
      <c r="AL146" s="5"/>
      <c r="AM146" s="5"/>
      <c r="AN146" s="5"/>
      <c r="AO146" s="5"/>
      <c r="AP146" s="250" t="s">
        <v>145</v>
      </c>
      <c r="AQ146" s="255" t="s">
        <v>704</v>
      </c>
      <c r="AR146" s="255" t="s">
        <v>702</v>
      </c>
      <c r="AS146" s="255" t="s">
        <v>703</v>
      </c>
      <c r="AT146" s="255" t="s">
        <v>503</v>
      </c>
      <c r="AU146" s="255" t="s">
        <v>504</v>
      </c>
      <c r="AV146" s="255" t="s">
        <v>505</v>
      </c>
      <c r="AW146" s="255" t="s">
        <v>504</v>
      </c>
      <c r="AX146" s="255" t="s">
        <v>149</v>
      </c>
      <c r="AY146" s="5"/>
      <c r="AZ146" s="5"/>
      <c r="BA146" s="5"/>
      <c r="BB146" s="5"/>
      <c r="BC146" s="250" t="s">
        <v>145</v>
      </c>
      <c r="BD146" s="255" t="s">
        <v>704</v>
      </c>
      <c r="BE146" s="255" t="s">
        <v>702</v>
      </c>
      <c r="BF146" s="255" t="s">
        <v>703</v>
      </c>
      <c r="BG146" s="255" t="s">
        <v>503</v>
      </c>
      <c r="BH146" s="255" t="s">
        <v>504</v>
      </c>
      <c r="BI146" s="255" t="s">
        <v>505</v>
      </c>
      <c r="BJ146" s="255" t="s">
        <v>504</v>
      </c>
      <c r="BK146" s="255" t="s">
        <v>149</v>
      </c>
      <c r="BL146" s="5"/>
      <c r="BM146" s="5"/>
      <c r="BN146" s="5"/>
      <c r="BO146" s="5"/>
    </row>
    <row r="147" spans="3:67">
      <c r="C147" s="260" t="s">
        <v>3</v>
      </c>
      <c r="D147" s="261"/>
      <c r="E147" s="261"/>
      <c r="F147" s="262"/>
      <c r="G147" s="262"/>
      <c r="H147" s="262"/>
      <c r="I147" s="263"/>
      <c r="J147" s="263"/>
      <c r="K147" s="257"/>
      <c r="L147" s="5"/>
      <c r="M147" s="5"/>
      <c r="N147" s="5"/>
      <c r="O147" s="5"/>
      <c r="P147" s="260" t="s">
        <v>3</v>
      </c>
      <c r="Q147" s="261"/>
      <c r="R147" s="261"/>
      <c r="S147" s="262"/>
      <c r="T147" s="262"/>
      <c r="U147" s="262"/>
      <c r="V147" s="263"/>
      <c r="W147" s="263"/>
      <c r="X147" s="257"/>
      <c r="Y147" s="5"/>
      <c r="Z147" s="5"/>
      <c r="AA147" s="5"/>
      <c r="AB147" s="5"/>
      <c r="AC147" s="260" t="s">
        <v>3</v>
      </c>
      <c r="AD147" s="261"/>
      <c r="AE147" s="261"/>
      <c r="AF147" s="262"/>
      <c r="AG147" s="262"/>
      <c r="AH147" s="262"/>
      <c r="AI147" s="263"/>
      <c r="AJ147" s="263"/>
      <c r="AK147" s="257"/>
      <c r="AL147" s="5"/>
      <c r="AM147" s="5"/>
      <c r="AN147" s="5"/>
      <c r="AO147" s="5"/>
      <c r="AP147" s="260" t="s">
        <v>3</v>
      </c>
      <c r="AQ147" s="261"/>
      <c r="AR147" s="261"/>
      <c r="AS147" s="262"/>
      <c r="AT147" s="262"/>
      <c r="AU147" s="262"/>
      <c r="AV147" s="263"/>
      <c r="AW147" s="263"/>
      <c r="AX147" s="257"/>
      <c r="AY147" s="5"/>
      <c r="AZ147" s="5"/>
      <c r="BA147" s="5"/>
      <c r="BB147" s="5"/>
      <c r="BC147" s="260" t="s">
        <v>3</v>
      </c>
      <c r="BD147" s="261"/>
      <c r="BE147" s="261"/>
      <c r="BF147" s="262"/>
      <c r="BG147" s="262"/>
      <c r="BH147" s="262"/>
      <c r="BI147" s="263"/>
      <c r="BJ147" s="263"/>
      <c r="BK147" s="257"/>
      <c r="BL147" s="5"/>
      <c r="BM147" s="5"/>
      <c r="BN147" s="5"/>
      <c r="BO147" s="5"/>
    </row>
    <row r="148" spans="3:67">
      <c r="C148" s="201" t="s">
        <v>164</v>
      </c>
      <c r="D148" s="724"/>
      <c r="E148" s="724"/>
      <c r="F148" s="724"/>
      <c r="G148" s="724"/>
      <c r="H148" s="724"/>
      <c r="I148" s="724"/>
      <c r="J148" s="724"/>
      <c r="K148" s="725"/>
      <c r="L148" s="5"/>
      <c r="M148" s="5"/>
      <c r="N148" s="5"/>
      <c r="O148" s="5"/>
      <c r="P148" s="201" t="s">
        <v>164</v>
      </c>
      <c r="Q148" s="724"/>
      <c r="R148" s="724"/>
      <c r="S148" s="724"/>
      <c r="T148" s="724"/>
      <c r="U148" s="724"/>
      <c r="V148" s="724"/>
      <c r="W148" s="724"/>
      <c r="X148" s="725"/>
      <c r="Y148" s="5"/>
      <c r="Z148" s="5"/>
      <c r="AA148" s="5"/>
      <c r="AB148" s="5"/>
      <c r="AC148" s="201" t="s">
        <v>164</v>
      </c>
      <c r="AD148" s="724"/>
      <c r="AE148" s="724"/>
      <c r="AF148" s="724"/>
      <c r="AG148" s="724"/>
      <c r="AH148" s="724"/>
      <c r="AI148" s="724"/>
      <c r="AJ148" s="724"/>
      <c r="AK148" s="725"/>
      <c r="AL148" s="5"/>
      <c r="AM148" s="5"/>
      <c r="AN148" s="5"/>
      <c r="AO148" s="5"/>
      <c r="AP148" s="201" t="s">
        <v>164</v>
      </c>
      <c r="AQ148" s="724"/>
      <c r="AR148" s="724"/>
      <c r="AS148" s="724"/>
      <c r="AT148" s="724"/>
      <c r="AU148" s="724"/>
      <c r="AV148" s="724"/>
      <c r="AW148" s="724"/>
      <c r="AX148" s="725"/>
      <c r="AY148" s="5"/>
      <c r="AZ148" s="5"/>
      <c r="BA148" s="5"/>
      <c r="BB148" s="5"/>
      <c r="BC148" s="201" t="s">
        <v>164</v>
      </c>
      <c r="BD148" s="724"/>
      <c r="BE148" s="724"/>
      <c r="BF148" s="724"/>
      <c r="BG148" s="724"/>
      <c r="BH148" s="724"/>
      <c r="BI148" s="724"/>
      <c r="BJ148" s="724"/>
      <c r="BK148" s="725"/>
      <c r="BL148" s="5"/>
      <c r="BM148" s="5"/>
      <c r="BN148" s="5"/>
      <c r="BO148" s="5"/>
    </row>
    <row r="149" spans="3:67">
      <c r="C149" s="201" t="s">
        <v>46</v>
      </c>
      <c r="D149" s="724"/>
      <c r="E149" s="724"/>
      <c r="F149" s="724"/>
      <c r="G149" s="724"/>
      <c r="H149" s="724"/>
      <c r="I149" s="724"/>
      <c r="J149" s="724"/>
      <c r="K149" s="726"/>
      <c r="L149" s="5"/>
      <c r="M149" s="5"/>
      <c r="N149" s="5"/>
      <c r="O149" s="5"/>
      <c r="P149" s="201" t="s">
        <v>46</v>
      </c>
      <c r="Q149" s="724"/>
      <c r="R149" s="724"/>
      <c r="S149" s="724"/>
      <c r="T149" s="724"/>
      <c r="U149" s="724"/>
      <c r="V149" s="724"/>
      <c r="W149" s="724"/>
      <c r="X149" s="726"/>
      <c r="Y149" s="5"/>
      <c r="Z149" s="5"/>
      <c r="AA149" s="5"/>
      <c r="AB149" s="5"/>
      <c r="AC149" s="201" t="s">
        <v>46</v>
      </c>
      <c r="AD149" s="724"/>
      <c r="AE149" s="724"/>
      <c r="AF149" s="724"/>
      <c r="AG149" s="724"/>
      <c r="AH149" s="724"/>
      <c r="AI149" s="724"/>
      <c r="AJ149" s="724"/>
      <c r="AK149" s="726"/>
      <c r="AL149" s="5"/>
      <c r="AM149" s="5"/>
      <c r="AN149" s="5"/>
      <c r="AO149" s="5"/>
      <c r="AP149" s="201" t="s">
        <v>46</v>
      </c>
      <c r="AQ149" s="724"/>
      <c r="AR149" s="724"/>
      <c r="AS149" s="724"/>
      <c r="AT149" s="724"/>
      <c r="AU149" s="724"/>
      <c r="AV149" s="724"/>
      <c r="AW149" s="724"/>
      <c r="AX149" s="726"/>
      <c r="AY149" s="5"/>
      <c r="AZ149" s="5"/>
      <c r="BA149" s="5"/>
      <c r="BB149" s="5"/>
      <c r="BC149" s="201" t="s">
        <v>46</v>
      </c>
      <c r="BD149" s="724"/>
      <c r="BE149" s="724"/>
      <c r="BF149" s="724"/>
      <c r="BG149" s="724"/>
      <c r="BH149" s="724"/>
      <c r="BI149" s="724"/>
      <c r="BJ149" s="724"/>
      <c r="BK149" s="726"/>
      <c r="BL149" s="5"/>
      <c r="BM149" s="5"/>
      <c r="BN149" s="5"/>
      <c r="BO149" s="5"/>
    </row>
    <row r="150" spans="3:67">
      <c r="C150" s="201" t="s">
        <v>165</v>
      </c>
      <c r="D150" s="724"/>
      <c r="E150" s="724"/>
      <c r="F150" s="724"/>
      <c r="G150" s="724"/>
      <c r="H150" s="724"/>
      <c r="I150" s="724"/>
      <c r="J150" s="724"/>
      <c r="K150" s="726"/>
      <c r="L150" s="5"/>
      <c r="M150" s="5"/>
      <c r="N150" s="5"/>
      <c r="O150" s="5"/>
      <c r="P150" s="201" t="s">
        <v>165</v>
      </c>
      <c r="Q150" s="724"/>
      <c r="R150" s="724"/>
      <c r="S150" s="724"/>
      <c r="T150" s="724"/>
      <c r="U150" s="724"/>
      <c r="V150" s="724"/>
      <c r="W150" s="724"/>
      <c r="X150" s="726"/>
      <c r="Y150" s="5"/>
      <c r="Z150" s="5"/>
      <c r="AA150" s="5"/>
      <c r="AB150" s="5"/>
      <c r="AC150" s="201" t="s">
        <v>165</v>
      </c>
      <c r="AD150" s="724"/>
      <c r="AE150" s="724"/>
      <c r="AF150" s="724"/>
      <c r="AG150" s="724"/>
      <c r="AH150" s="724"/>
      <c r="AI150" s="724"/>
      <c r="AJ150" s="724"/>
      <c r="AK150" s="726"/>
      <c r="AL150" s="5"/>
      <c r="AM150" s="5"/>
      <c r="AN150" s="5"/>
      <c r="AO150" s="5"/>
      <c r="AP150" s="201" t="s">
        <v>165</v>
      </c>
      <c r="AQ150" s="724"/>
      <c r="AR150" s="724"/>
      <c r="AS150" s="724"/>
      <c r="AT150" s="724"/>
      <c r="AU150" s="724"/>
      <c r="AV150" s="724"/>
      <c r="AW150" s="724"/>
      <c r="AX150" s="726"/>
      <c r="AY150" s="5"/>
      <c r="AZ150" s="5"/>
      <c r="BA150" s="5"/>
      <c r="BB150" s="5"/>
      <c r="BC150" s="201" t="s">
        <v>165</v>
      </c>
      <c r="BD150" s="724"/>
      <c r="BE150" s="724"/>
      <c r="BF150" s="724"/>
      <c r="BG150" s="724"/>
      <c r="BH150" s="724"/>
      <c r="BI150" s="724"/>
      <c r="BJ150" s="724"/>
      <c r="BK150" s="726"/>
      <c r="BL150" s="5"/>
      <c r="BM150" s="5"/>
      <c r="BN150" s="5"/>
      <c r="BO150" s="5"/>
    </row>
    <row r="151" spans="3:67">
      <c r="C151" s="201" t="s">
        <v>47</v>
      </c>
      <c r="D151" s="724"/>
      <c r="E151" s="724"/>
      <c r="F151" s="724"/>
      <c r="G151" s="724"/>
      <c r="H151" s="724"/>
      <c r="I151" s="724"/>
      <c r="J151" s="724"/>
      <c r="K151" s="726"/>
      <c r="L151" s="5"/>
      <c r="M151" s="5"/>
      <c r="N151" s="5"/>
      <c r="O151" s="5"/>
      <c r="P151" s="201" t="s">
        <v>47</v>
      </c>
      <c r="Q151" s="724"/>
      <c r="R151" s="724"/>
      <c r="S151" s="724"/>
      <c r="T151" s="724"/>
      <c r="U151" s="724"/>
      <c r="V151" s="724"/>
      <c r="W151" s="724"/>
      <c r="X151" s="726"/>
      <c r="Y151" s="5"/>
      <c r="Z151" s="5"/>
      <c r="AA151" s="5"/>
      <c r="AB151" s="5"/>
      <c r="AC151" s="201" t="s">
        <v>47</v>
      </c>
      <c r="AD151" s="724"/>
      <c r="AE151" s="724"/>
      <c r="AF151" s="724"/>
      <c r="AG151" s="724"/>
      <c r="AH151" s="724"/>
      <c r="AI151" s="724"/>
      <c r="AJ151" s="724"/>
      <c r="AK151" s="726"/>
      <c r="AL151" s="5"/>
      <c r="AM151" s="5"/>
      <c r="AN151" s="5"/>
      <c r="AO151" s="5"/>
      <c r="AP151" s="201" t="s">
        <v>47</v>
      </c>
      <c r="AQ151" s="724"/>
      <c r="AR151" s="724"/>
      <c r="AS151" s="724"/>
      <c r="AT151" s="724"/>
      <c r="AU151" s="724"/>
      <c r="AV151" s="724"/>
      <c r="AW151" s="724"/>
      <c r="AX151" s="726"/>
      <c r="AY151" s="5"/>
      <c r="AZ151" s="5"/>
      <c r="BA151" s="5"/>
      <c r="BB151" s="5"/>
      <c r="BC151" s="201" t="s">
        <v>47</v>
      </c>
      <c r="BD151" s="724"/>
      <c r="BE151" s="724"/>
      <c r="BF151" s="724"/>
      <c r="BG151" s="724"/>
      <c r="BH151" s="724"/>
      <c r="BI151" s="724"/>
      <c r="BJ151" s="724"/>
      <c r="BK151" s="726"/>
      <c r="BL151" s="5"/>
      <c r="BM151" s="5"/>
      <c r="BN151" s="5"/>
      <c r="BO151" s="5"/>
    </row>
    <row r="152" spans="3:67">
      <c r="C152" s="201" t="s">
        <v>151</v>
      </c>
      <c r="D152" s="724"/>
      <c r="E152" s="724"/>
      <c r="F152" s="724"/>
      <c r="G152" s="259"/>
      <c r="H152" s="259"/>
      <c r="I152" s="259"/>
      <c r="J152" s="259"/>
      <c r="K152" s="726"/>
      <c r="L152" s="5"/>
      <c r="M152" s="5"/>
      <c r="N152" s="5"/>
      <c r="O152" s="5"/>
      <c r="P152" s="201" t="s">
        <v>151</v>
      </c>
      <c r="Q152" s="724"/>
      <c r="R152" s="724"/>
      <c r="S152" s="724"/>
      <c r="T152" s="259"/>
      <c r="U152" s="259"/>
      <c r="V152" s="259"/>
      <c r="W152" s="259"/>
      <c r="X152" s="726"/>
      <c r="Y152" s="5"/>
      <c r="Z152" s="5"/>
      <c r="AA152" s="5"/>
      <c r="AB152" s="5"/>
      <c r="AC152" s="201" t="s">
        <v>151</v>
      </c>
      <c r="AD152" s="724"/>
      <c r="AE152" s="724"/>
      <c r="AF152" s="724"/>
      <c r="AG152" s="259"/>
      <c r="AH152" s="259"/>
      <c r="AI152" s="259"/>
      <c r="AJ152" s="259"/>
      <c r="AK152" s="726"/>
      <c r="AL152" s="5"/>
      <c r="AM152" s="5"/>
      <c r="AN152" s="5"/>
      <c r="AO152" s="5"/>
      <c r="AP152" s="201" t="s">
        <v>151</v>
      </c>
      <c r="AQ152" s="724"/>
      <c r="AR152" s="724"/>
      <c r="AS152" s="724"/>
      <c r="AT152" s="259"/>
      <c r="AU152" s="259"/>
      <c r="AV152" s="259"/>
      <c r="AW152" s="259"/>
      <c r="AX152" s="726"/>
      <c r="AY152" s="5"/>
      <c r="AZ152" s="5"/>
      <c r="BA152" s="5"/>
      <c r="BB152" s="5"/>
      <c r="BC152" s="201" t="s">
        <v>151</v>
      </c>
      <c r="BD152" s="724"/>
      <c r="BE152" s="724"/>
      <c r="BF152" s="724"/>
      <c r="BG152" s="259"/>
      <c r="BH152" s="259"/>
      <c r="BI152" s="259"/>
      <c r="BJ152" s="259"/>
      <c r="BK152" s="726"/>
      <c r="BL152" s="5"/>
      <c r="BM152" s="5"/>
      <c r="BN152" s="5"/>
      <c r="BO152" s="5"/>
    </row>
    <row r="153" spans="3:67">
      <c r="C153" s="201" t="s">
        <v>39</v>
      </c>
      <c r="D153" s="724"/>
      <c r="E153" s="724"/>
      <c r="F153" s="724"/>
      <c r="G153" s="259"/>
      <c r="H153" s="259"/>
      <c r="I153" s="259"/>
      <c r="J153" s="259"/>
      <c r="K153" s="726"/>
      <c r="L153" s="5"/>
      <c r="M153" s="5"/>
      <c r="N153" s="5"/>
      <c r="O153" s="5"/>
      <c r="P153" s="201" t="s">
        <v>39</v>
      </c>
      <c r="Q153" s="724"/>
      <c r="R153" s="724"/>
      <c r="S153" s="724"/>
      <c r="T153" s="259"/>
      <c r="U153" s="259"/>
      <c r="V153" s="259"/>
      <c r="W153" s="259"/>
      <c r="X153" s="726"/>
      <c r="Y153" s="5"/>
      <c r="Z153" s="5"/>
      <c r="AA153" s="5"/>
      <c r="AB153" s="5"/>
      <c r="AC153" s="201" t="s">
        <v>39</v>
      </c>
      <c r="AD153" s="724"/>
      <c r="AE153" s="724"/>
      <c r="AF153" s="724"/>
      <c r="AG153" s="259"/>
      <c r="AH153" s="259"/>
      <c r="AI153" s="259"/>
      <c r="AJ153" s="259"/>
      <c r="AK153" s="726"/>
      <c r="AL153" s="5"/>
      <c r="AM153" s="5"/>
      <c r="AN153" s="5"/>
      <c r="AO153" s="5"/>
      <c r="AP153" s="201" t="s">
        <v>39</v>
      </c>
      <c r="AQ153" s="724"/>
      <c r="AR153" s="724"/>
      <c r="AS153" s="724"/>
      <c r="AT153" s="259"/>
      <c r="AU153" s="259"/>
      <c r="AV153" s="259"/>
      <c r="AW153" s="259"/>
      <c r="AX153" s="726"/>
      <c r="AY153" s="5"/>
      <c r="AZ153" s="5"/>
      <c r="BA153" s="5"/>
      <c r="BB153" s="5"/>
      <c r="BC153" s="201" t="s">
        <v>39</v>
      </c>
      <c r="BD153" s="724"/>
      <c r="BE153" s="724"/>
      <c r="BF153" s="724"/>
      <c r="BG153" s="259"/>
      <c r="BH153" s="259"/>
      <c r="BI153" s="259"/>
      <c r="BJ153" s="259"/>
      <c r="BK153" s="726"/>
      <c r="BL153" s="5"/>
      <c r="BM153" s="5"/>
      <c r="BN153" s="5"/>
      <c r="BO153" s="5"/>
    </row>
    <row r="154" spans="3:67">
      <c r="C154" s="201" t="s">
        <v>152</v>
      </c>
      <c r="D154" s="267"/>
      <c r="E154" s="267"/>
      <c r="F154" s="259"/>
      <c r="G154" s="724"/>
      <c r="H154" s="724"/>
      <c r="I154" s="724"/>
      <c r="J154" s="724"/>
      <c r="K154" s="726"/>
      <c r="L154" s="5"/>
      <c r="M154" s="5"/>
      <c r="N154" s="5"/>
      <c r="O154" s="5"/>
      <c r="P154" s="201" t="s">
        <v>152</v>
      </c>
      <c r="Q154" s="267"/>
      <c r="R154" s="267"/>
      <c r="S154" s="259"/>
      <c r="T154" s="724"/>
      <c r="U154" s="724"/>
      <c r="V154" s="724"/>
      <c r="W154" s="724"/>
      <c r="X154" s="726"/>
      <c r="Y154" s="5"/>
      <c r="Z154" s="5"/>
      <c r="AA154" s="5"/>
      <c r="AB154" s="5"/>
      <c r="AC154" s="201" t="s">
        <v>152</v>
      </c>
      <c r="AD154" s="267"/>
      <c r="AE154" s="267"/>
      <c r="AF154" s="259"/>
      <c r="AG154" s="724"/>
      <c r="AH154" s="724"/>
      <c r="AI154" s="724"/>
      <c r="AJ154" s="724"/>
      <c r="AK154" s="726"/>
      <c r="AL154" s="5"/>
      <c r="AM154" s="5"/>
      <c r="AN154" s="5"/>
      <c r="AO154" s="5"/>
      <c r="AP154" s="201" t="s">
        <v>152</v>
      </c>
      <c r="AQ154" s="267"/>
      <c r="AR154" s="267"/>
      <c r="AS154" s="259"/>
      <c r="AT154" s="724"/>
      <c r="AU154" s="724"/>
      <c r="AV154" s="724"/>
      <c r="AW154" s="724"/>
      <c r="AX154" s="726"/>
      <c r="AY154" s="5"/>
      <c r="AZ154" s="5"/>
      <c r="BA154" s="5"/>
      <c r="BB154" s="5"/>
      <c r="BC154" s="201" t="s">
        <v>152</v>
      </c>
      <c r="BD154" s="267"/>
      <c r="BE154" s="267"/>
      <c r="BF154" s="259"/>
      <c r="BG154" s="724"/>
      <c r="BH154" s="724"/>
      <c r="BI154" s="724"/>
      <c r="BJ154" s="724"/>
      <c r="BK154" s="726"/>
      <c r="BL154" s="5"/>
      <c r="BM154" s="5"/>
      <c r="BN154" s="5"/>
      <c r="BO154" s="5"/>
    </row>
    <row r="155" spans="3:67" ht="15.75" thickBot="1">
      <c r="C155" s="202" t="s">
        <v>153</v>
      </c>
      <c r="D155" s="203"/>
      <c r="E155" s="203"/>
      <c r="F155" s="204"/>
      <c r="G155" s="204"/>
      <c r="H155" s="204"/>
      <c r="I155" s="204"/>
      <c r="J155" s="204"/>
      <c r="K155" s="905"/>
      <c r="L155" s="5"/>
      <c r="M155" s="5"/>
      <c r="N155" s="5"/>
      <c r="O155" s="5"/>
      <c r="P155" s="202" t="s">
        <v>153</v>
      </c>
      <c r="Q155" s="203"/>
      <c r="R155" s="203"/>
      <c r="S155" s="204"/>
      <c r="T155" s="204"/>
      <c r="U155" s="204"/>
      <c r="V155" s="204"/>
      <c r="W155" s="204"/>
      <c r="X155" s="905"/>
      <c r="Y155" s="5"/>
      <c r="Z155" s="5"/>
      <c r="AA155" s="5"/>
      <c r="AB155" s="5"/>
      <c r="AC155" s="202" t="s">
        <v>153</v>
      </c>
      <c r="AD155" s="203"/>
      <c r="AE155" s="203"/>
      <c r="AF155" s="204"/>
      <c r="AG155" s="204"/>
      <c r="AH155" s="204"/>
      <c r="AI155" s="204"/>
      <c r="AJ155" s="204"/>
      <c r="AK155" s="905"/>
      <c r="AL155" s="5"/>
      <c r="AM155" s="5"/>
      <c r="AN155" s="5"/>
      <c r="AO155" s="5"/>
      <c r="AP155" s="202" t="s">
        <v>153</v>
      </c>
      <c r="AQ155" s="203"/>
      <c r="AR155" s="203"/>
      <c r="AS155" s="204"/>
      <c r="AT155" s="204"/>
      <c r="AU155" s="204"/>
      <c r="AV155" s="204"/>
      <c r="AW155" s="204"/>
      <c r="AX155" s="905"/>
      <c r="AY155" s="5"/>
      <c r="AZ155" s="5"/>
      <c r="BA155" s="5"/>
      <c r="BB155" s="5"/>
      <c r="BC155" s="202" t="s">
        <v>153</v>
      </c>
      <c r="BD155" s="203"/>
      <c r="BE155" s="203"/>
      <c r="BF155" s="204"/>
      <c r="BG155" s="204"/>
      <c r="BH155" s="204"/>
      <c r="BI155" s="204"/>
      <c r="BJ155" s="204"/>
      <c r="BK155" s="905"/>
      <c r="BL155" s="5"/>
      <c r="BM155" s="5"/>
      <c r="BN155" s="5"/>
      <c r="BO155" s="5"/>
    </row>
    <row r="156" spans="3:67" ht="15.75" thickBot="1">
      <c r="C156" s="79"/>
      <c r="D156" s="79"/>
      <c r="E156" s="7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79"/>
      <c r="Q156" s="79"/>
      <c r="R156" s="79"/>
      <c r="S156" s="5"/>
      <c r="T156" s="5"/>
      <c r="U156" s="5"/>
      <c r="V156" s="5"/>
      <c r="W156" s="5"/>
      <c r="X156" s="5"/>
      <c r="Y156" s="5"/>
      <c r="Z156" s="5"/>
      <c r="AA156" s="5"/>
      <c r="AC156" s="79"/>
      <c r="AD156" s="79"/>
      <c r="AE156" s="79"/>
      <c r="AF156" s="5"/>
      <c r="AG156" s="5"/>
      <c r="AH156" s="5"/>
      <c r="AI156" s="5"/>
      <c r="AJ156" s="5"/>
      <c r="AK156" s="5"/>
      <c r="AL156" s="5"/>
      <c r="AM156" s="5"/>
      <c r="AN156" s="5"/>
      <c r="AP156" s="79"/>
      <c r="AQ156" s="79"/>
      <c r="AR156" s="79"/>
      <c r="AS156" s="5"/>
      <c r="AT156" s="5"/>
      <c r="AU156" s="5"/>
      <c r="AV156" s="5"/>
      <c r="AW156" s="5"/>
      <c r="AX156" s="5"/>
      <c r="AY156" s="5"/>
      <c r="AZ156" s="5"/>
      <c r="BA156" s="5"/>
      <c r="BC156" s="79"/>
      <c r="BD156" s="79"/>
      <c r="BE156" s="79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3:67" ht="51.75" thickBot="1">
      <c r="C157" s="260" t="s">
        <v>329</v>
      </c>
      <c r="D157" s="255" t="s">
        <v>704</v>
      </c>
      <c r="E157" s="255" t="s">
        <v>702</v>
      </c>
      <c r="F157" s="255" t="s">
        <v>703</v>
      </c>
      <c r="G157" s="271" t="s">
        <v>516</v>
      </c>
      <c r="H157" s="5"/>
      <c r="I157" s="5"/>
      <c r="J157" s="5"/>
      <c r="K157" s="5"/>
      <c r="L157" s="5"/>
      <c r="M157" s="5"/>
      <c r="N157" s="5"/>
      <c r="O157" s="5"/>
      <c r="P157" s="260" t="s">
        <v>329</v>
      </c>
      <c r="Q157" s="255" t="s">
        <v>704</v>
      </c>
      <c r="R157" s="255" t="s">
        <v>702</v>
      </c>
      <c r="S157" s="255" t="s">
        <v>703</v>
      </c>
      <c r="T157" s="271" t="s">
        <v>516</v>
      </c>
      <c r="U157" s="5"/>
      <c r="V157" s="5"/>
      <c r="W157" s="5"/>
      <c r="X157" s="5"/>
      <c r="Y157" s="5"/>
      <c r="Z157" s="5"/>
      <c r="AA157" s="5"/>
      <c r="AC157" s="260" t="s">
        <v>329</v>
      </c>
      <c r="AD157" s="255" t="s">
        <v>704</v>
      </c>
      <c r="AE157" s="255" t="s">
        <v>702</v>
      </c>
      <c r="AF157" s="255" t="s">
        <v>703</v>
      </c>
      <c r="AG157" s="271" t="s">
        <v>516</v>
      </c>
      <c r="AH157" s="5"/>
      <c r="AI157" s="5"/>
      <c r="AJ157" s="5"/>
      <c r="AK157" s="5"/>
      <c r="AL157" s="5"/>
      <c r="AM157" s="5"/>
      <c r="AN157" s="5"/>
      <c r="AP157" s="260" t="s">
        <v>329</v>
      </c>
      <c r="AQ157" s="255" t="s">
        <v>704</v>
      </c>
      <c r="AR157" s="255" t="s">
        <v>702</v>
      </c>
      <c r="AS157" s="255" t="s">
        <v>703</v>
      </c>
      <c r="AT157" s="271" t="s">
        <v>516</v>
      </c>
      <c r="AU157" s="5"/>
      <c r="AV157" s="5"/>
      <c r="AW157" s="5"/>
      <c r="AX157" s="5"/>
      <c r="AY157" s="5"/>
      <c r="AZ157" s="5"/>
      <c r="BA157" s="5"/>
      <c r="BC157" s="260" t="s">
        <v>329</v>
      </c>
      <c r="BD157" s="255" t="s">
        <v>704</v>
      </c>
      <c r="BE157" s="255" t="s">
        <v>702</v>
      </c>
      <c r="BF157" s="255" t="s">
        <v>703</v>
      </c>
      <c r="BG157" s="271" t="s">
        <v>516</v>
      </c>
      <c r="BH157" s="5"/>
      <c r="BI157" s="5"/>
      <c r="BJ157" s="5"/>
      <c r="BK157" s="5"/>
      <c r="BL157" s="5"/>
      <c r="BM157" s="5"/>
      <c r="BN157" s="5"/>
    </row>
    <row r="158" spans="3:67">
      <c r="C158" s="201" t="s">
        <v>508</v>
      </c>
      <c r="D158" s="267">
        <f>D148+D149</f>
        <v>0</v>
      </c>
      <c r="E158" s="267">
        <f t="shared" ref="E158:F158" si="36">E148+E149</f>
        <v>0</v>
      </c>
      <c r="F158" s="267">
        <f t="shared" si="36"/>
        <v>0</v>
      </c>
      <c r="G158" s="268"/>
      <c r="H158" s="5"/>
      <c r="I158" s="5"/>
      <c r="J158" s="5"/>
      <c r="K158" s="5"/>
      <c r="L158" s="5"/>
      <c r="M158" s="5"/>
      <c r="N158" s="5"/>
      <c r="O158" s="5"/>
      <c r="P158" s="201" t="s">
        <v>508</v>
      </c>
      <c r="Q158" s="267">
        <f>Q148+Q149</f>
        <v>0</v>
      </c>
      <c r="R158" s="267">
        <f t="shared" ref="R158" si="37">R148+R149</f>
        <v>0</v>
      </c>
      <c r="S158" s="267">
        <f t="shared" ref="S158" si="38">S148+S149</f>
        <v>0</v>
      </c>
      <c r="T158" s="268"/>
      <c r="U158" s="5"/>
      <c r="V158" s="5"/>
      <c r="W158" s="5"/>
      <c r="X158" s="5"/>
      <c r="Y158" s="5"/>
      <c r="Z158" s="5"/>
      <c r="AA158" s="5"/>
      <c r="AC158" s="201" t="s">
        <v>508</v>
      </c>
      <c r="AD158" s="267">
        <f>AD148+AD149</f>
        <v>0</v>
      </c>
      <c r="AE158" s="267">
        <f t="shared" ref="AE158" si="39">AE148+AE149</f>
        <v>0</v>
      </c>
      <c r="AF158" s="267">
        <f t="shared" ref="AF158" si="40">AF148+AF149</f>
        <v>0</v>
      </c>
      <c r="AG158" s="268"/>
      <c r="AH158" s="5"/>
      <c r="AI158" s="5"/>
      <c r="AJ158" s="5"/>
      <c r="AK158" s="5"/>
      <c r="AL158" s="5"/>
      <c r="AM158" s="5"/>
      <c r="AN158" s="5"/>
      <c r="AP158" s="201" t="s">
        <v>508</v>
      </c>
      <c r="AQ158" s="267">
        <f>AQ148+AQ149</f>
        <v>0</v>
      </c>
      <c r="AR158" s="267">
        <f t="shared" ref="AR158" si="41">AR148+AR149</f>
        <v>0</v>
      </c>
      <c r="AS158" s="267">
        <f t="shared" ref="AS158" si="42">AS148+AS149</f>
        <v>0</v>
      </c>
      <c r="AT158" s="268"/>
      <c r="AU158" s="5"/>
      <c r="AV158" s="5"/>
      <c r="AW158" s="5"/>
      <c r="AX158" s="5"/>
      <c r="AY158" s="5"/>
      <c r="AZ158" s="5"/>
      <c r="BA158" s="5"/>
      <c r="BC158" s="201" t="s">
        <v>508</v>
      </c>
      <c r="BD158" s="267">
        <f>BD148+BD149</f>
        <v>0</v>
      </c>
      <c r="BE158" s="267">
        <f t="shared" ref="BE158" si="43">BE148+BE149</f>
        <v>0</v>
      </c>
      <c r="BF158" s="267">
        <f t="shared" ref="BF158" si="44">BF148+BF149</f>
        <v>0</v>
      </c>
      <c r="BG158" s="268"/>
      <c r="BH158" s="5"/>
      <c r="BI158" s="5"/>
      <c r="BJ158" s="5"/>
      <c r="BK158" s="5"/>
      <c r="BL158" s="5"/>
      <c r="BM158" s="5"/>
      <c r="BN158" s="5"/>
    </row>
    <row r="159" spans="3:67" ht="15.75" thickBot="1">
      <c r="C159" s="269" t="s">
        <v>509</v>
      </c>
      <c r="D159" s="722"/>
      <c r="E159" s="722"/>
      <c r="F159" s="723"/>
      <c r="G159" s="723"/>
      <c r="H159" s="5"/>
      <c r="I159" s="5"/>
      <c r="J159" s="5"/>
      <c r="K159" s="5"/>
      <c r="L159" s="5"/>
      <c r="M159" s="5"/>
      <c r="N159" s="5"/>
      <c r="O159" s="5"/>
      <c r="P159" s="269" t="s">
        <v>509</v>
      </c>
      <c r="Q159" s="722"/>
      <c r="R159" s="722"/>
      <c r="S159" s="723"/>
      <c r="T159" s="723"/>
      <c r="U159" s="5"/>
      <c r="V159" s="5"/>
      <c r="W159" s="5"/>
      <c r="X159" s="5"/>
      <c r="Y159" s="5"/>
      <c r="Z159" s="5"/>
      <c r="AA159" s="5"/>
      <c r="AC159" s="269" t="s">
        <v>509</v>
      </c>
      <c r="AD159" s="722"/>
      <c r="AE159" s="722"/>
      <c r="AF159" s="723"/>
      <c r="AG159" s="723"/>
      <c r="AH159" s="5"/>
      <c r="AI159" s="5"/>
      <c r="AJ159" s="5"/>
      <c r="AK159" s="5"/>
      <c r="AL159" s="5"/>
      <c r="AM159" s="5"/>
      <c r="AN159" s="5"/>
      <c r="AP159" s="269" t="s">
        <v>509</v>
      </c>
      <c r="AQ159" s="722"/>
      <c r="AR159" s="722"/>
      <c r="AS159" s="723"/>
      <c r="AT159" s="723"/>
      <c r="AU159" s="5"/>
      <c r="AV159" s="5"/>
      <c r="AW159" s="5"/>
      <c r="AX159" s="5"/>
      <c r="AY159" s="5"/>
      <c r="AZ159" s="5"/>
      <c r="BA159" s="5"/>
      <c r="BC159" s="269" t="s">
        <v>509</v>
      </c>
      <c r="BD159" s="722"/>
      <c r="BE159" s="722"/>
      <c r="BF159" s="723"/>
      <c r="BG159" s="723"/>
      <c r="BH159" s="5"/>
      <c r="BI159" s="5"/>
      <c r="BJ159" s="5"/>
      <c r="BK159" s="5"/>
      <c r="BL159" s="5"/>
      <c r="BM159" s="5"/>
      <c r="BN159" s="5"/>
    </row>
    <row r="160" spans="3:67">
      <c r="C160" s="201" t="s">
        <v>510</v>
      </c>
      <c r="D160" s="267">
        <f>D150+D151-D152</f>
        <v>0</v>
      </c>
      <c r="E160" s="267">
        <f t="shared" ref="E160:F160" si="45">E150+E151-E152</f>
        <v>0</v>
      </c>
      <c r="F160" s="267">
        <f t="shared" si="45"/>
        <v>0</v>
      </c>
      <c r="G160" s="268"/>
      <c r="H160" s="5"/>
      <c r="I160" s="5"/>
      <c r="J160" s="5"/>
      <c r="K160" s="5"/>
      <c r="L160" s="5"/>
      <c r="M160" s="5"/>
      <c r="N160" s="5"/>
      <c r="O160" s="5"/>
      <c r="P160" s="201" t="s">
        <v>510</v>
      </c>
      <c r="Q160" s="267">
        <f>Q150+Q151-Q152</f>
        <v>0</v>
      </c>
      <c r="R160" s="267">
        <f t="shared" ref="R160" si="46">R150+R151-R152</f>
        <v>0</v>
      </c>
      <c r="S160" s="267">
        <f t="shared" ref="S160" si="47">S150+S151-S152</f>
        <v>0</v>
      </c>
      <c r="T160" s="268"/>
      <c r="U160" s="5"/>
      <c r="V160" s="5"/>
      <c r="W160" s="5"/>
      <c r="X160" s="5"/>
      <c r="Y160" s="5"/>
      <c r="Z160" s="5"/>
      <c r="AA160" s="5"/>
      <c r="AC160" s="201" t="s">
        <v>510</v>
      </c>
      <c r="AD160" s="267">
        <f>AD150+AD151-AD152</f>
        <v>0</v>
      </c>
      <c r="AE160" s="267">
        <f t="shared" ref="AE160" si="48">AE150+AE151-AE152</f>
        <v>0</v>
      </c>
      <c r="AF160" s="267">
        <f t="shared" ref="AF160" si="49">AF150+AF151-AF152</f>
        <v>0</v>
      </c>
      <c r="AG160" s="268"/>
      <c r="AH160" s="5"/>
      <c r="AI160" s="5"/>
      <c r="AJ160" s="5"/>
      <c r="AK160" s="5"/>
      <c r="AL160" s="5"/>
      <c r="AM160" s="5"/>
      <c r="AN160" s="5"/>
      <c r="AP160" s="201" t="s">
        <v>510</v>
      </c>
      <c r="AQ160" s="267">
        <f>AQ150+AQ151-AQ152</f>
        <v>0</v>
      </c>
      <c r="AR160" s="267">
        <f t="shared" ref="AR160" si="50">AR150+AR151-AR152</f>
        <v>0</v>
      </c>
      <c r="AS160" s="267">
        <f t="shared" ref="AS160" si="51">AS150+AS151-AS152</f>
        <v>0</v>
      </c>
      <c r="AT160" s="268"/>
      <c r="AU160" s="5"/>
      <c r="AV160" s="5"/>
      <c r="AW160" s="5"/>
      <c r="AX160" s="5"/>
      <c r="AY160" s="5"/>
      <c r="AZ160" s="5"/>
      <c r="BA160" s="5"/>
      <c r="BC160" s="201" t="s">
        <v>510</v>
      </c>
      <c r="BD160" s="267">
        <f>BD150+BD151-BD152</f>
        <v>0</v>
      </c>
      <c r="BE160" s="267">
        <f t="shared" ref="BE160" si="52">BE150+BE151-BE152</f>
        <v>0</v>
      </c>
      <c r="BF160" s="267">
        <f t="shared" ref="BF160" si="53">BF150+BF151-BF152</f>
        <v>0</v>
      </c>
      <c r="BG160" s="268"/>
      <c r="BH160" s="5"/>
      <c r="BI160" s="5"/>
      <c r="BJ160" s="5"/>
      <c r="BK160" s="5"/>
      <c r="BL160" s="5"/>
      <c r="BM160" s="5"/>
      <c r="BN160" s="5"/>
    </row>
    <row r="161" spans="3:67" ht="15.75" thickBot="1">
      <c r="C161" s="202" t="s">
        <v>511</v>
      </c>
      <c r="D161" s="722"/>
      <c r="E161" s="722"/>
      <c r="F161" s="723"/>
      <c r="G161" s="723"/>
      <c r="H161" s="5"/>
      <c r="I161" s="5"/>
      <c r="J161" s="5"/>
      <c r="K161" s="5"/>
      <c r="L161" s="5"/>
      <c r="M161" s="5"/>
      <c r="N161" s="5"/>
      <c r="O161" s="5"/>
      <c r="P161" s="202" t="s">
        <v>511</v>
      </c>
      <c r="Q161" s="722"/>
      <c r="R161" s="722"/>
      <c r="S161" s="723"/>
      <c r="T161" s="723"/>
      <c r="U161" s="5"/>
      <c r="V161" s="5"/>
      <c r="W161" s="5"/>
      <c r="X161" s="5"/>
      <c r="Y161" s="5"/>
      <c r="Z161" s="5"/>
      <c r="AA161" s="5"/>
      <c r="AC161" s="202" t="s">
        <v>511</v>
      </c>
      <c r="AD161" s="722"/>
      <c r="AE161" s="722"/>
      <c r="AF161" s="723"/>
      <c r="AG161" s="723"/>
      <c r="AH161" s="5"/>
      <c r="AI161" s="5"/>
      <c r="AJ161" s="5"/>
      <c r="AK161" s="5"/>
      <c r="AL161" s="5"/>
      <c r="AM161" s="5"/>
      <c r="AN161" s="5"/>
      <c r="AP161" s="202" t="s">
        <v>511</v>
      </c>
      <c r="AQ161" s="722"/>
      <c r="AR161" s="722"/>
      <c r="AS161" s="723"/>
      <c r="AT161" s="723"/>
      <c r="AU161" s="5"/>
      <c r="AV161" s="5"/>
      <c r="AW161" s="5"/>
      <c r="AX161" s="5"/>
      <c r="AY161" s="5"/>
      <c r="AZ161" s="5"/>
      <c r="BA161" s="5"/>
      <c r="BC161" s="202" t="s">
        <v>511</v>
      </c>
      <c r="BD161" s="722"/>
      <c r="BE161" s="722"/>
      <c r="BF161" s="723"/>
      <c r="BG161" s="723"/>
      <c r="BH161" s="5"/>
      <c r="BI161" s="5"/>
      <c r="BJ161" s="5"/>
      <c r="BK161" s="5"/>
      <c r="BL161" s="5"/>
      <c r="BM161" s="5"/>
      <c r="BN161" s="5"/>
    </row>
    <row r="162" spans="3:67" ht="15.75" thickBot="1">
      <c r="C162" s="79"/>
      <c r="D162" s="79"/>
      <c r="E162" s="79"/>
      <c r="F162" s="79"/>
      <c r="G162" s="5"/>
      <c r="H162" s="5"/>
      <c r="I162" s="5"/>
      <c r="J162" s="5"/>
      <c r="K162" s="5"/>
      <c r="L162" s="5"/>
      <c r="M162" s="5"/>
      <c r="N162" s="5"/>
      <c r="O162" s="5"/>
      <c r="P162" s="79"/>
      <c r="Q162" s="79"/>
      <c r="R162" s="79"/>
      <c r="S162" s="79"/>
      <c r="T162" s="5"/>
      <c r="U162" s="5"/>
      <c r="V162" s="5"/>
      <c r="W162" s="5"/>
      <c r="X162" s="5"/>
      <c r="Y162" s="5"/>
      <c r="Z162" s="5"/>
      <c r="AA162" s="5"/>
      <c r="AC162" s="79"/>
      <c r="AD162" s="79"/>
      <c r="AE162" s="79"/>
      <c r="AF162" s="79"/>
      <c r="AG162" s="5"/>
      <c r="AH162" s="5"/>
      <c r="AI162" s="5"/>
      <c r="AJ162" s="5"/>
      <c r="AK162" s="5"/>
      <c r="AL162" s="5"/>
      <c r="AM162" s="5"/>
      <c r="AN162" s="5"/>
      <c r="AP162" s="79"/>
      <c r="AQ162" s="79"/>
      <c r="AR162" s="79"/>
      <c r="AS162" s="79"/>
      <c r="AT162" s="5"/>
      <c r="AU162" s="5"/>
      <c r="AV162" s="5"/>
      <c r="AW162" s="5"/>
      <c r="AX162" s="5"/>
      <c r="AY162" s="5"/>
      <c r="AZ162" s="5"/>
      <c r="BA162" s="5"/>
      <c r="BC162" s="79"/>
      <c r="BD162" s="79"/>
      <c r="BE162" s="79"/>
      <c r="BF162" s="79"/>
      <c r="BG162" s="5"/>
      <c r="BH162" s="5"/>
      <c r="BI162" s="5"/>
      <c r="BJ162" s="5"/>
      <c r="BK162" s="5"/>
      <c r="BL162" s="5"/>
      <c r="BM162" s="5"/>
      <c r="BN162" s="5"/>
    </row>
    <row r="163" spans="3:67" ht="64.5" thickBot="1">
      <c r="C163" s="250" t="s">
        <v>519</v>
      </c>
      <c r="D163" s="255" t="s">
        <v>703</v>
      </c>
      <c r="E163" s="255" t="s">
        <v>146</v>
      </c>
      <c r="F163" s="255" t="s">
        <v>147</v>
      </c>
      <c r="G163" s="255" t="s">
        <v>316</v>
      </c>
      <c r="H163" s="255" t="s">
        <v>317</v>
      </c>
      <c r="I163" s="255" t="s">
        <v>564</v>
      </c>
      <c r="J163" s="255" t="s">
        <v>565</v>
      </c>
      <c r="K163" s="255" t="s">
        <v>61</v>
      </c>
      <c r="L163" s="256" t="s">
        <v>318</v>
      </c>
      <c r="M163" s="5"/>
      <c r="N163" s="5"/>
      <c r="O163" s="5"/>
      <c r="P163" s="250" t="s">
        <v>519</v>
      </c>
      <c r="Q163" s="255" t="s">
        <v>703</v>
      </c>
      <c r="R163" s="255" t="s">
        <v>146</v>
      </c>
      <c r="S163" s="255" t="s">
        <v>147</v>
      </c>
      <c r="T163" s="255" t="s">
        <v>316</v>
      </c>
      <c r="U163" s="255" t="s">
        <v>317</v>
      </c>
      <c r="V163" s="255" t="s">
        <v>564</v>
      </c>
      <c r="W163" s="255" t="s">
        <v>565</v>
      </c>
      <c r="X163" s="255" t="s">
        <v>61</v>
      </c>
      <c r="Y163" s="256" t="s">
        <v>318</v>
      </c>
      <c r="Z163" s="5"/>
      <c r="AA163" s="5"/>
      <c r="AC163" s="250" t="s">
        <v>519</v>
      </c>
      <c r="AD163" s="255" t="s">
        <v>703</v>
      </c>
      <c r="AE163" s="255" t="s">
        <v>146</v>
      </c>
      <c r="AF163" s="255" t="s">
        <v>147</v>
      </c>
      <c r="AG163" s="255" t="s">
        <v>316</v>
      </c>
      <c r="AH163" s="255" t="s">
        <v>317</v>
      </c>
      <c r="AI163" s="255" t="s">
        <v>564</v>
      </c>
      <c r="AJ163" s="255" t="s">
        <v>565</v>
      </c>
      <c r="AK163" s="255" t="s">
        <v>61</v>
      </c>
      <c r="AL163" s="256" t="s">
        <v>318</v>
      </c>
      <c r="AM163" s="5"/>
      <c r="AN163" s="5"/>
      <c r="AP163" s="250" t="s">
        <v>519</v>
      </c>
      <c r="AQ163" s="255" t="s">
        <v>703</v>
      </c>
      <c r="AR163" s="255" t="s">
        <v>146</v>
      </c>
      <c r="AS163" s="255" t="s">
        <v>147</v>
      </c>
      <c r="AT163" s="255" t="s">
        <v>316</v>
      </c>
      <c r="AU163" s="255" t="s">
        <v>317</v>
      </c>
      <c r="AV163" s="255" t="s">
        <v>564</v>
      </c>
      <c r="AW163" s="255" t="s">
        <v>565</v>
      </c>
      <c r="AX163" s="255" t="s">
        <v>61</v>
      </c>
      <c r="AY163" s="256" t="s">
        <v>318</v>
      </c>
      <c r="AZ163" s="5"/>
      <c r="BA163" s="5"/>
      <c r="BC163" s="250" t="s">
        <v>519</v>
      </c>
      <c r="BD163" s="255" t="s">
        <v>703</v>
      </c>
      <c r="BE163" s="255" t="s">
        <v>146</v>
      </c>
      <c r="BF163" s="255" t="s">
        <v>147</v>
      </c>
      <c r="BG163" s="255" t="s">
        <v>316</v>
      </c>
      <c r="BH163" s="255" t="s">
        <v>317</v>
      </c>
      <c r="BI163" s="255" t="s">
        <v>564</v>
      </c>
      <c r="BJ163" s="255" t="s">
        <v>565</v>
      </c>
      <c r="BK163" s="255" t="s">
        <v>61</v>
      </c>
      <c r="BL163" s="256" t="s">
        <v>318</v>
      </c>
      <c r="BM163" s="5"/>
      <c r="BN163" s="5"/>
    </row>
    <row r="164" spans="3:67" ht="15.75" thickBot="1">
      <c r="C164" s="272"/>
      <c r="D164" s="722"/>
      <c r="E164" s="722"/>
      <c r="F164" s="722"/>
      <c r="G164" s="722"/>
      <c r="H164" s="722"/>
      <c r="I164" s="722"/>
      <c r="J164" s="722"/>
      <c r="K164" s="722"/>
      <c r="L164" s="723"/>
      <c r="M164" s="5"/>
      <c r="N164" s="5"/>
      <c r="O164" s="5"/>
      <c r="P164" s="272"/>
      <c r="Q164" s="722"/>
      <c r="R164" s="722"/>
      <c r="S164" s="722"/>
      <c r="T164" s="722"/>
      <c r="U164" s="722"/>
      <c r="V164" s="722"/>
      <c r="W164" s="722"/>
      <c r="X164" s="722"/>
      <c r="Y164" s="723"/>
      <c r="Z164" s="5"/>
      <c r="AA164" s="5"/>
      <c r="AC164" s="272"/>
      <c r="AD164" s="722"/>
      <c r="AE164" s="722"/>
      <c r="AF164" s="722"/>
      <c r="AG164" s="722"/>
      <c r="AH164" s="722"/>
      <c r="AI164" s="722"/>
      <c r="AJ164" s="722"/>
      <c r="AK164" s="722"/>
      <c r="AL164" s="723"/>
      <c r="AM164" s="5"/>
      <c r="AN164" s="5"/>
      <c r="AP164" s="272"/>
      <c r="AQ164" s="722"/>
      <c r="AR164" s="722"/>
      <c r="AS164" s="722"/>
      <c r="AT164" s="722"/>
      <c r="AU164" s="722"/>
      <c r="AV164" s="722"/>
      <c r="AW164" s="722"/>
      <c r="AX164" s="722"/>
      <c r="AY164" s="723"/>
      <c r="AZ164" s="5"/>
      <c r="BA164" s="5"/>
      <c r="BC164" s="272"/>
      <c r="BD164" s="722"/>
      <c r="BE164" s="722"/>
      <c r="BF164" s="722"/>
      <c r="BG164" s="722"/>
      <c r="BH164" s="722"/>
      <c r="BI164" s="722"/>
      <c r="BJ164" s="722"/>
      <c r="BK164" s="722"/>
      <c r="BL164" s="723"/>
      <c r="BM164" s="5"/>
      <c r="BN164" s="5"/>
    </row>
    <row r="165" spans="3:67">
      <c r="C165" s="79"/>
      <c r="D165" s="79"/>
      <c r="E165" s="7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79"/>
      <c r="Q165" s="79"/>
      <c r="R165" s="79"/>
      <c r="S165" s="5"/>
      <c r="T165" s="5"/>
      <c r="U165" s="5"/>
      <c r="V165" s="5"/>
      <c r="W165" s="5"/>
      <c r="X165" s="5"/>
      <c r="Y165" s="5"/>
      <c r="Z165" s="5"/>
      <c r="AA165" s="5"/>
      <c r="AC165" s="79"/>
      <c r="AD165" s="79"/>
      <c r="AE165" s="79"/>
      <c r="AF165" s="5"/>
      <c r="AG165" s="5"/>
      <c r="AH165" s="5"/>
      <c r="AI165" s="5"/>
      <c r="AJ165" s="5"/>
      <c r="AK165" s="5"/>
      <c r="AL165" s="5"/>
      <c r="AM165" s="5"/>
      <c r="AN165" s="5"/>
      <c r="AP165" s="79"/>
      <c r="AQ165" s="79"/>
      <c r="AR165" s="79"/>
      <c r="AS165" s="5"/>
      <c r="AT165" s="5"/>
      <c r="AU165" s="5"/>
      <c r="AV165" s="5"/>
      <c r="AW165" s="5"/>
      <c r="AX165" s="5"/>
      <c r="AY165" s="5"/>
      <c r="AZ165" s="5"/>
      <c r="BA165" s="5"/>
      <c r="BC165" s="79"/>
      <c r="BD165" s="79"/>
      <c r="BE165" s="79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3:67">
      <c r="C166" s="79"/>
      <c r="D166" s="79"/>
      <c r="E166" s="7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9"/>
      <c r="Q166" s="79"/>
      <c r="R166" s="79"/>
      <c r="S166" s="5"/>
      <c r="T166" s="5"/>
      <c r="U166" s="5"/>
      <c r="V166" s="5"/>
      <c r="W166" s="5"/>
      <c r="X166" s="5"/>
      <c r="Y166" s="5"/>
      <c r="Z166" s="5"/>
      <c r="AA166" s="5"/>
      <c r="AC166" s="79"/>
      <c r="AD166" s="79"/>
      <c r="AE166" s="79"/>
      <c r="AF166" s="5"/>
      <c r="AG166" s="5"/>
      <c r="AH166" s="5"/>
      <c r="AI166" s="5"/>
      <c r="AJ166" s="5"/>
      <c r="AK166" s="5"/>
      <c r="AL166" s="5"/>
      <c r="AM166" s="5"/>
      <c r="AN166" s="5"/>
      <c r="AP166" s="79"/>
      <c r="AQ166" s="79"/>
      <c r="AR166" s="79"/>
      <c r="AS166" s="5"/>
      <c r="AT166" s="5"/>
      <c r="AU166" s="5"/>
      <c r="AV166" s="5"/>
      <c r="AW166" s="5"/>
      <c r="AX166" s="5"/>
      <c r="AY166" s="5"/>
      <c r="AZ166" s="5"/>
      <c r="BA166" s="5"/>
      <c r="BC166" s="79"/>
      <c r="BD166" s="79"/>
      <c r="BE166" s="79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3:67" ht="18">
      <c r="C167" s="10" t="s">
        <v>166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 t="s">
        <v>166</v>
      </c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 t="s">
        <v>166</v>
      </c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 t="s">
        <v>166</v>
      </c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 t="s">
        <v>166</v>
      </c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</row>
    <row r="168" spans="3:67" ht="15.75" thickBot="1">
      <c r="C168" s="79"/>
      <c r="D168" s="79"/>
      <c r="E168" s="79"/>
      <c r="F168" s="79"/>
      <c r="G168" s="5"/>
      <c r="H168" s="5"/>
      <c r="I168" s="5"/>
      <c r="J168" s="5"/>
      <c r="K168" s="5"/>
      <c r="L168" s="5"/>
      <c r="M168" s="5"/>
      <c r="N168" s="5"/>
      <c r="O168" s="5"/>
      <c r="P168" s="79"/>
      <c r="Q168" s="79"/>
      <c r="R168" s="79"/>
      <c r="S168" s="79"/>
      <c r="T168" s="5"/>
      <c r="U168" s="5"/>
      <c r="V168" s="5"/>
      <c r="W168" s="5"/>
      <c r="X168" s="5"/>
      <c r="Y168" s="5"/>
      <c r="Z168" s="5"/>
      <c r="AA168" s="5"/>
      <c r="AC168" s="79"/>
      <c r="AD168" s="79"/>
      <c r="AE168" s="79"/>
      <c r="AF168" s="79"/>
      <c r="AG168" s="5"/>
      <c r="AH168" s="5"/>
      <c r="AI168" s="5"/>
      <c r="AJ168" s="5"/>
      <c r="AK168" s="5"/>
      <c r="AL168" s="5"/>
      <c r="AM168" s="5"/>
      <c r="AN168" s="5"/>
      <c r="AP168" s="79"/>
      <c r="AQ168" s="79"/>
      <c r="AR168" s="79"/>
      <c r="AS168" s="79"/>
      <c r="AT168" s="5"/>
      <c r="AU168" s="5"/>
      <c r="AV168" s="5"/>
      <c r="AW168" s="5"/>
      <c r="AX168" s="5"/>
      <c r="AY168" s="5"/>
      <c r="AZ168" s="5"/>
      <c r="BA168" s="5"/>
      <c r="BC168" s="79"/>
      <c r="BD168" s="79"/>
      <c r="BE168" s="79"/>
      <c r="BF168" s="79"/>
      <c r="BG168" s="5"/>
      <c r="BH168" s="5"/>
      <c r="BI168" s="5"/>
      <c r="BJ168" s="5"/>
      <c r="BK168" s="5"/>
      <c r="BL168" s="5"/>
      <c r="BM168" s="5"/>
      <c r="BN168" s="5"/>
    </row>
    <row r="169" spans="3:67" ht="51.75" thickBot="1">
      <c r="C169" s="250" t="s">
        <v>145</v>
      </c>
      <c r="D169" s="255" t="s">
        <v>704</v>
      </c>
      <c r="E169" s="255" t="s">
        <v>702</v>
      </c>
      <c r="F169" s="255" t="s">
        <v>703</v>
      </c>
      <c r="G169" s="255" t="s">
        <v>503</v>
      </c>
      <c r="H169" s="255" t="s">
        <v>504</v>
      </c>
      <c r="I169" s="255" t="s">
        <v>505</v>
      </c>
      <c r="J169" s="255" t="s">
        <v>504</v>
      </c>
      <c r="K169" s="256" t="s">
        <v>149</v>
      </c>
      <c r="L169" s="5"/>
      <c r="M169" s="5"/>
      <c r="N169" s="5"/>
      <c r="O169" s="5"/>
      <c r="P169" s="250" t="s">
        <v>145</v>
      </c>
      <c r="Q169" s="255" t="s">
        <v>704</v>
      </c>
      <c r="R169" s="255" t="s">
        <v>702</v>
      </c>
      <c r="S169" s="255" t="s">
        <v>703</v>
      </c>
      <c r="T169" s="255" t="s">
        <v>503</v>
      </c>
      <c r="U169" s="255" t="s">
        <v>504</v>
      </c>
      <c r="V169" s="255" t="s">
        <v>505</v>
      </c>
      <c r="W169" s="255" t="s">
        <v>504</v>
      </c>
      <c r="X169" s="256" t="s">
        <v>149</v>
      </c>
      <c r="Y169" s="5"/>
      <c r="Z169" s="5"/>
      <c r="AA169" s="5"/>
      <c r="AB169" s="5"/>
      <c r="AC169" s="250" t="s">
        <v>145</v>
      </c>
      <c r="AD169" s="255" t="s">
        <v>704</v>
      </c>
      <c r="AE169" s="255" t="s">
        <v>702</v>
      </c>
      <c r="AF169" s="255" t="s">
        <v>703</v>
      </c>
      <c r="AG169" s="255" t="s">
        <v>503</v>
      </c>
      <c r="AH169" s="255" t="s">
        <v>504</v>
      </c>
      <c r="AI169" s="255" t="s">
        <v>505</v>
      </c>
      <c r="AJ169" s="255" t="s">
        <v>504</v>
      </c>
      <c r="AK169" s="256" t="s">
        <v>149</v>
      </c>
      <c r="AL169" s="5"/>
      <c r="AM169" s="5"/>
      <c r="AN169" s="5"/>
      <c r="AO169" s="5"/>
      <c r="AP169" s="250" t="s">
        <v>145</v>
      </c>
      <c r="AQ169" s="255" t="s">
        <v>704</v>
      </c>
      <c r="AR169" s="255" t="s">
        <v>702</v>
      </c>
      <c r="AS169" s="255" t="s">
        <v>703</v>
      </c>
      <c r="AT169" s="255" t="s">
        <v>503</v>
      </c>
      <c r="AU169" s="255" t="s">
        <v>504</v>
      </c>
      <c r="AV169" s="255" t="s">
        <v>505</v>
      </c>
      <c r="AW169" s="255" t="s">
        <v>504</v>
      </c>
      <c r="AX169" s="256" t="s">
        <v>149</v>
      </c>
      <c r="AY169" s="5"/>
      <c r="AZ169" s="5"/>
      <c r="BA169" s="5"/>
      <c r="BB169" s="5"/>
      <c r="BC169" s="250" t="s">
        <v>145</v>
      </c>
      <c r="BD169" s="255" t="s">
        <v>704</v>
      </c>
      <c r="BE169" s="255" t="s">
        <v>702</v>
      </c>
      <c r="BF169" s="255" t="s">
        <v>703</v>
      </c>
      <c r="BG169" s="255" t="s">
        <v>503</v>
      </c>
      <c r="BH169" s="255" t="s">
        <v>504</v>
      </c>
      <c r="BI169" s="255" t="s">
        <v>505</v>
      </c>
      <c r="BJ169" s="255" t="s">
        <v>504</v>
      </c>
      <c r="BK169" s="256" t="s">
        <v>149</v>
      </c>
      <c r="BL169" s="5"/>
      <c r="BM169" s="5"/>
      <c r="BN169" s="5"/>
      <c r="BO169" s="5"/>
    </row>
    <row r="170" spans="3:67">
      <c r="C170" s="260" t="s">
        <v>166</v>
      </c>
      <c r="D170" s="261"/>
      <c r="E170" s="261"/>
      <c r="F170" s="262"/>
      <c r="G170" s="262"/>
      <c r="H170" s="262"/>
      <c r="I170" s="263"/>
      <c r="J170" s="263"/>
      <c r="K170" s="257"/>
      <c r="L170" s="5"/>
      <c r="M170" s="5"/>
      <c r="N170" s="5"/>
      <c r="O170" s="5"/>
      <c r="P170" s="260" t="s">
        <v>166</v>
      </c>
      <c r="Q170" s="261"/>
      <c r="R170" s="261"/>
      <c r="S170" s="262"/>
      <c r="T170" s="262"/>
      <c r="U170" s="262"/>
      <c r="V170" s="263"/>
      <c r="W170" s="263"/>
      <c r="X170" s="257"/>
      <c r="Y170" s="5"/>
      <c r="Z170" s="5"/>
      <c r="AA170" s="5"/>
      <c r="AB170" s="5"/>
      <c r="AC170" s="260" t="s">
        <v>166</v>
      </c>
      <c r="AD170" s="261"/>
      <c r="AE170" s="261"/>
      <c r="AF170" s="262"/>
      <c r="AG170" s="262"/>
      <c r="AH170" s="262"/>
      <c r="AI170" s="263"/>
      <c r="AJ170" s="263"/>
      <c r="AK170" s="257"/>
      <c r="AL170" s="5"/>
      <c r="AM170" s="5"/>
      <c r="AN170" s="5"/>
      <c r="AO170" s="5"/>
      <c r="AP170" s="260" t="s">
        <v>166</v>
      </c>
      <c r="AQ170" s="261"/>
      <c r="AR170" s="261"/>
      <c r="AS170" s="262"/>
      <c r="AT170" s="262"/>
      <c r="AU170" s="262"/>
      <c r="AV170" s="263"/>
      <c r="AW170" s="263"/>
      <c r="AX170" s="257"/>
      <c r="AY170" s="5"/>
      <c r="AZ170" s="5"/>
      <c r="BA170" s="5"/>
      <c r="BB170" s="5"/>
      <c r="BC170" s="260" t="s">
        <v>166</v>
      </c>
      <c r="BD170" s="261"/>
      <c r="BE170" s="261"/>
      <c r="BF170" s="262"/>
      <c r="BG170" s="262"/>
      <c r="BH170" s="262"/>
      <c r="BI170" s="263"/>
      <c r="BJ170" s="263"/>
      <c r="BK170" s="257"/>
      <c r="BL170" s="5"/>
      <c r="BM170" s="5"/>
      <c r="BN170" s="5"/>
      <c r="BO170" s="5"/>
    </row>
    <row r="171" spans="3:67">
      <c r="C171" s="114"/>
      <c r="D171" s="75"/>
      <c r="E171" s="75"/>
      <c r="F171" s="76"/>
      <c r="G171" s="76"/>
      <c r="H171" s="76"/>
      <c r="I171" s="223"/>
      <c r="J171" s="223"/>
      <c r="K171" s="77"/>
      <c r="L171" s="5"/>
      <c r="M171" s="5"/>
      <c r="N171" s="5"/>
      <c r="O171" s="5"/>
      <c r="P171" s="114"/>
      <c r="Q171" s="75"/>
      <c r="R171" s="75"/>
      <c r="S171" s="76"/>
      <c r="T171" s="76"/>
      <c r="U171" s="76"/>
      <c r="V171" s="223"/>
      <c r="W171" s="223"/>
      <c r="X171" s="77"/>
      <c r="Y171" s="5"/>
      <c r="Z171" s="5"/>
      <c r="AA171" s="5"/>
      <c r="AB171" s="5"/>
      <c r="AC171" s="114"/>
      <c r="AD171" s="75"/>
      <c r="AE171" s="75"/>
      <c r="AF171" s="76"/>
      <c r="AG171" s="76"/>
      <c r="AH171" s="76"/>
      <c r="AI171" s="223"/>
      <c r="AJ171" s="223"/>
      <c r="AK171" s="77"/>
      <c r="AL171" s="5"/>
      <c r="AM171" s="5"/>
      <c r="AN171" s="5"/>
      <c r="AO171" s="5"/>
      <c r="AP171" s="114"/>
      <c r="AQ171" s="75"/>
      <c r="AR171" s="75"/>
      <c r="AS171" s="76"/>
      <c r="AT171" s="76"/>
      <c r="AU171" s="76"/>
      <c r="AV171" s="223"/>
      <c r="AW171" s="223"/>
      <c r="AX171" s="77"/>
      <c r="AY171" s="5"/>
      <c r="AZ171" s="5"/>
      <c r="BA171" s="5"/>
      <c r="BB171" s="5"/>
      <c r="BC171" s="114"/>
      <c r="BD171" s="75"/>
      <c r="BE171" s="75"/>
      <c r="BF171" s="76"/>
      <c r="BG171" s="76"/>
      <c r="BH171" s="76"/>
      <c r="BI171" s="223"/>
      <c r="BJ171" s="223"/>
      <c r="BK171" s="77"/>
      <c r="BL171" s="5"/>
      <c r="BM171" s="5"/>
      <c r="BN171" s="5"/>
      <c r="BO171" s="5"/>
    </row>
    <row r="172" spans="3:67">
      <c r="C172" s="114" t="s">
        <v>167</v>
      </c>
      <c r="D172" s="75"/>
      <c r="E172" s="75"/>
      <c r="F172" s="76"/>
      <c r="G172" s="76"/>
      <c r="H172" s="76"/>
      <c r="I172" s="76"/>
      <c r="J172" s="76"/>
      <c r="K172" s="77"/>
      <c r="L172" s="5"/>
      <c r="M172" s="5"/>
      <c r="N172" s="5"/>
      <c r="O172" s="5"/>
      <c r="P172" s="114" t="s">
        <v>167</v>
      </c>
      <c r="Q172" s="75"/>
      <c r="R172" s="75"/>
      <c r="S172" s="76"/>
      <c r="T172" s="76"/>
      <c r="U172" s="76"/>
      <c r="V172" s="76"/>
      <c r="W172" s="76"/>
      <c r="X172" s="77"/>
      <c r="Y172" s="5"/>
      <c r="Z172" s="5"/>
      <c r="AA172" s="5"/>
      <c r="AB172" s="5"/>
      <c r="AC172" s="114" t="s">
        <v>167</v>
      </c>
      <c r="AD172" s="75"/>
      <c r="AE172" s="75"/>
      <c r="AF172" s="76"/>
      <c r="AG172" s="76"/>
      <c r="AH172" s="76"/>
      <c r="AI172" s="76"/>
      <c r="AJ172" s="76"/>
      <c r="AK172" s="77"/>
      <c r="AL172" s="5"/>
      <c r="AM172" s="5"/>
      <c r="AN172" s="5"/>
      <c r="AO172" s="5"/>
      <c r="AP172" s="114" t="s">
        <v>167</v>
      </c>
      <c r="AQ172" s="75"/>
      <c r="AR172" s="75"/>
      <c r="AS172" s="76"/>
      <c r="AT172" s="76"/>
      <c r="AU172" s="76"/>
      <c r="AV172" s="76"/>
      <c r="AW172" s="76"/>
      <c r="AX172" s="77"/>
      <c r="AY172" s="5"/>
      <c r="AZ172" s="5"/>
      <c r="BA172" s="5"/>
      <c r="BB172" s="5"/>
      <c r="BC172" s="114" t="s">
        <v>167</v>
      </c>
      <c r="BD172" s="75"/>
      <c r="BE172" s="75"/>
      <c r="BF172" s="76"/>
      <c r="BG172" s="76"/>
      <c r="BH172" s="76"/>
      <c r="BI172" s="76"/>
      <c r="BJ172" s="76"/>
      <c r="BK172" s="77"/>
      <c r="BL172" s="5"/>
      <c r="BM172" s="5"/>
      <c r="BN172" s="5"/>
      <c r="BO172" s="5"/>
    </row>
    <row r="173" spans="3:67">
      <c r="C173" s="201" t="s">
        <v>69</v>
      </c>
      <c r="D173" s="719"/>
      <c r="E173" s="719"/>
      <c r="F173" s="719"/>
      <c r="G173" s="719"/>
      <c r="H173" s="719"/>
      <c r="I173" s="719"/>
      <c r="J173" s="719"/>
      <c r="K173" s="786"/>
      <c r="L173" s="5"/>
      <c r="M173" s="5"/>
      <c r="N173" s="5"/>
      <c r="O173" s="5"/>
      <c r="P173" s="201" t="s">
        <v>69</v>
      </c>
      <c r="Q173" s="719"/>
      <c r="R173" s="719"/>
      <c r="S173" s="719"/>
      <c r="T173" s="719"/>
      <c r="U173" s="719"/>
      <c r="V173" s="719"/>
      <c r="W173" s="719"/>
      <c r="X173" s="786"/>
      <c r="Y173" s="5"/>
      <c r="Z173" s="5"/>
      <c r="AA173" s="5"/>
      <c r="AB173" s="5"/>
      <c r="AC173" s="201" t="s">
        <v>69</v>
      </c>
      <c r="AD173" s="719"/>
      <c r="AE173" s="719"/>
      <c r="AF173" s="719"/>
      <c r="AG173" s="719"/>
      <c r="AH173" s="719"/>
      <c r="AI173" s="719"/>
      <c r="AJ173" s="719"/>
      <c r="AK173" s="786"/>
      <c r="AL173" s="5"/>
      <c r="AM173" s="5"/>
      <c r="AN173" s="5"/>
      <c r="AO173" s="5"/>
      <c r="AP173" s="201" t="s">
        <v>69</v>
      </c>
      <c r="AQ173" s="719"/>
      <c r="AR173" s="719"/>
      <c r="AS173" s="719"/>
      <c r="AT173" s="719"/>
      <c r="AU173" s="719"/>
      <c r="AV173" s="719"/>
      <c r="AW173" s="719"/>
      <c r="AX173" s="786"/>
      <c r="AY173" s="5"/>
      <c r="AZ173" s="5"/>
      <c r="BA173" s="5"/>
      <c r="BB173" s="5"/>
      <c r="BC173" s="201" t="s">
        <v>69</v>
      </c>
      <c r="BD173" s="719"/>
      <c r="BE173" s="719"/>
      <c r="BF173" s="719"/>
      <c r="BG173" s="719"/>
      <c r="BH173" s="719"/>
      <c r="BI173" s="719"/>
      <c r="BJ173" s="719"/>
      <c r="BK173" s="786"/>
      <c r="BL173" s="5"/>
      <c r="BM173" s="5"/>
      <c r="BN173" s="5"/>
      <c r="BO173" s="5"/>
    </row>
    <row r="174" spans="3:67">
      <c r="C174" s="201" t="s">
        <v>70</v>
      </c>
      <c r="D174" s="719"/>
      <c r="E174" s="719"/>
      <c r="F174" s="719"/>
      <c r="G174" s="719"/>
      <c r="H174" s="719"/>
      <c r="I174" s="719"/>
      <c r="J174" s="719"/>
      <c r="K174" s="756"/>
      <c r="L174" s="5"/>
      <c r="M174" s="5"/>
      <c r="N174" s="5"/>
      <c r="O174" s="5"/>
      <c r="P174" s="201" t="s">
        <v>70</v>
      </c>
      <c r="Q174" s="719"/>
      <c r="R174" s="719"/>
      <c r="S174" s="719"/>
      <c r="T174" s="719"/>
      <c r="U174" s="719"/>
      <c r="V174" s="719"/>
      <c r="W174" s="719"/>
      <c r="X174" s="756"/>
      <c r="Y174" s="5"/>
      <c r="Z174" s="5"/>
      <c r="AA174" s="5"/>
      <c r="AB174" s="5"/>
      <c r="AC174" s="201" t="s">
        <v>70</v>
      </c>
      <c r="AD174" s="719"/>
      <c r="AE174" s="719"/>
      <c r="AF174" s="719"/>
      <c r="AG174" s="719"/>
      <c r="AH174" s="719"/>
      <c r="AI174" s="719"/>
      <c r="AJ174" s="719"/>
      <c r="AK174" s="756"/>
      <c r="AL174" s="5"/>
      <c r="AM174" s="5"/>
      <c r="AN174" s="5"/>
      <c r="AO174" s="5"/>
      <c r="AP174" s="201" t="s">
        <v>70</v>
      </c>
      <c r="AQ174" s="719"/>
      <c r="AR174" s="719"/>
      <c r="AS174" s="719"/>
      <c r="AT174" s="719"/>
      <c r="AU174" s="719"/>
      <c r="AV174" s="719"/>
      <c r="AW174" s="719"/>
      <c r="AX174" s="756"/>
      <c r="AY174" s="5"/>
      <c r="AZ174" s="5"/>
      <c r="BA174" s="5"/>
      <c r="BB174" s="5"/>
      <c r="BC174" s="201" t="s">
        <v>70</v>
      </c>
      <c r="BD174" s="719"/>
      <c r="BE174" s="719"/>
      <c r="BF174" s="719"/>
      <c r="BG174" s="719"/>
      <c r="BH174" s="719"/>
      <c r="BI174" s="719"/>
      <c r="BJ174" s="719"/>
      <c r="BK174" s="756"/>
      <c r="BL174" s="5"/>
      <c r="BM174" s="5"/>
      <c r="BN174" s="5"/>
      <c r="BO174" s="5"/>
    </row>
    <row r="175" spans="3:67">
      <c r="C175" s="201" t="s">
        <v>39</v>
      </c>
      <c r="D175" s="719"/>
      <c r="E175" s="719"/>
      <c r="F175" s="719"/>
      <c r="G175" s="719"/>
      <c r="H175" s="719"/>
      <c r="I175" s="719"/>
      <c r="J175" s="719"/>
      <c r="K175" s="756"/>
      <c r="L175" s="5"/>
      <c r="M175" s="5"/>
      <c r="N175" s="5"/>
      <c r="O175" s="5"/>
      <c r="P175" s="201" t="s">
        <v>39</v>
      </c>
      <c r="Q175" s="719"/>
      <c r="R175" s="719"/>
      <c r="S175" s="719"/>
      <c r="T175" s="719"/>
      <c r="U175" s="719"/>
      <c r="V175" s="719"/>
      <c r="W175" s="719"/>
      <c r="X175" s="756"/>
      <c r="Y175" s="5"/>
      <c r="Z175" s="5"/>
      <c r="AA175" s="5"/>
      <c r="AB175" s="5"/>
      <c r="AC175" s="201" t="s">
        <v>39</v>
      </c>
      <c r="AD175" s="719"/>
      <c r="AE175" s="719"/>
      <c r="AF175" s="719"/>
      <c r="AG175" s="719"/>
      <c r="AH175" s="719"/>
      <c r="AI175" s="719"/>
      <c r="AJ175" s="719"/>
      <c r="AK175" s="756"/>
      <c r="AL175" s="5"/>
      <c r="AM175" s="5"/>
      <c r="AN175" s="5"/>
      <c r="AO175" s="5"/>
      <c r="AP175" s="201" t="s">
        <v>39</v>
      </c>
      <c r="AQ175" s="719"/>
      <c r="AR175" s="719"/>
      <c r="AS175" s="719"/>
      <c r="AT175" s="719"/>
      <c r="AU175" s="719"/>
      <c r="AV175" s="719"/>
      <c r="AW175" s="719"/>
      <c r="AX175" s="756"/>
      <c r="AY175" s="5"/>
      <c r="AZ175" s="5"/>
      <c r="BA175" s="5"/>
      <c r="BB175" s="5"/>
      <c r="BC175" s="201" t="s">
        <v>39</v>
      </c>
      <c r="BD175" s="719"/>
      <c r="BE175" s="719"/>
      <c r="BF175" s="719"/>
      <c r="BG175" s="719"/>
      <c r="BH175" s="719"/>
      <c r="BI175" s="719"/>
      <c r="BJ175" s="719"/>
      <c r="BK175" s="756"/>
      <c r="BL175" s="5"/>
      <c r="BM175" s="5"/>
      <c r="BN175" s="5"/>
      <c r="BO175" s="5"/>
    </row>
    <row r="176" spans="3:67">
      <c r="C176" s="201" t="s">
        <v>152</v>
      </c>
      <c r="D176" s="787"/>
      <c r="E176" s="787"/>
      <c r="F176" s="719"/>
      <c r="G176" s="719"/>
      <c r="H176" s="719"/>
      <c r="I176" s="719"/>
      <c r="J176" s="719"/>
      <c r="K176" s="756"/>
      <c r="L176" s="5"/>
      <c r="M176" s="5"/>
      <c r="N176" s="5"/>
      <c r="O176" s="5"/>
      <c r="P176" s="201" t="s">
        <v>152</v>
      </c>
      <c r="Q176" s="787"/>
      <c r="R176" s="787"/>
      <c r="S176" s="719"/>
      <c r="T176" s="719"/>
      <c r="U176" s="719"/>
      <c r="V176" s="719"/>
      <c r="W176" s="719"/>
      <c r="X176" s="756"/>
      <c r="Y176" s="5"/>
      <c r="Z176" s="5"/>
      <c r="AA176" s="5"/>
      <c r="AB176" s="5"/>
      <c r="AC176" s="201" t="s">
        <v>152</v>
      </c>
      <c r="AD176" s="787"/>
      <c r="AE176" s="787"/>
      <c r="AF176" s="719"/>
      <c r="AG176" s="719"/>
      <c r="AH176" s="719"/>
      <c r="AI176" s="719"/>
      <c r="AJ176" s="719"/>
      <c r="AK176" s="756"/>
      <c r="AL176" s="5"/>
      <c r="AM176" s="5"/>
      <c r="AN176" s="5"/>
      <c r="AO176" s="5"/>
      <c r="AP176" s="201" t="s">
        <v>152</v>
      </c>
      <c r="AQ176" s="787"/>
      <c r="AR176" s="787"/>
      <c r="AS176" s="719"/>
      <c r="AT176" s="719"/>
      <c r="AU176" s="719"/>
      <c r="AV176" s="719"/>
      <c r="AW176" s="719"/>
      <c r="AX176" s="756"/>
      <c r="AY176" s="5"/>
      <c r="AZ176" s="5"/>
      <c r="BA176" s="5"/>
      <c r="BB176" s="5"/>
      <c r="BC176" s="201" t="s">
        <v>152</v>
      </c>
      <c r="BD176" s="787"/>
      <c r="BE176" s="787"/>
      <c r="BF176" s="719"/>
      <c r="BG176" s="719"/>
      <c r="BH176" s="719"/>
      <c r="BI176" s="719"/>
      <c r="BJ176" s="719"/>
      <c r="BK176" s="756"/>
      <c r="BL176" s="5"/>
      <c r="BM176" s="5"/>
      <c r="BN176" s="5"/>
      <c r="BO176" s="5"/>
    </row>
    <row r="177" spans="3:67">
      <c r="C177" s="201" t="s">
        <v>153</v>
      </c>
      <c r="D177" s="787"/>
      <c r="E177" s="787"/>
      <c r="F177" s="719"/>
      <c r="G177" s="719"/>
      <c r="H177" s="719"/>
      <c r="I177" s="719"/>
      <c r="J177" s="719"/>
      <c r="K177" s="756"/>
      <c r="L177" s="5"/>
      <c r="M177" s="5"/>
      <c r="N177" s="5"/>
      <c r="O177" s="5"/>
      <c r="P177" s="201" t="s">
        <v>153</v>
      </c>
      <c r="Q177" s="787"/>
      <c r="R177" s="787"/>
      <c r="S177" s="719"/>
      <c r="T177" s="719"/>
      <c r="U177" s="719"/>
      <c r="V177" s="719"/>
      <c r="W177" s="719"/>
      <c r="X177" s="756"/>
      <c r="Y177" s="5"/>
      <c r="Z177" s="5"/>
      <c r="AA177" s="5"/>
      <c r="AB177" s="5"/>
      <c r="AC177" s="201" t="s">
        <v>153</v>
      </c>
      <c r="AD177" s="787"/>
      <c r="AE177" s="787"/>
      <c r="AF177" s="719"/>
      <c r="AG177" s="719"/>
      <c r="AH177" s="719"/>
      <c r="AI177" s="719"/>
      <c r="AJ177" s="719"/>
      <c r="AK177" s="756"/>
      <c r="AL177" s="5"/>
      <c r="AM177" s="5"/>
      <c r="AN177" s="5"/>
      <c r="AO177" s="5"/>
      <c r="AP177" s="201" t="s">
        <v>153</v>
      </c>
      <c r="AQ177" s="787"/>
      <c r="AR177" s="787"/>
      <c r="AS177" s="719"/>
      <c r="AT177" s="719"/>
      <c r="AU177" s="719"/>
      <c r="AV177" s="719"/>
      <c r="AW177" s="719"/>
      <c r="AX177" s="756"/>
      <c r="AY177" s="5"/>
      <c r="AZ177" s="5"/>
      <c r="BA177" s="5"/>
      <c r="BB177" s="5"/>
      <c r="BC177" s="201" t="s">
        <v>153</v>
      </c>
      <c r="BD177" s="787"/>
      <c r="BE177" s="787"/>
      <c r="BF177" s="719"/>
      <c r="BG177" s="719"/>
      <c r="BH177" s="719"/>
      <c r="BI177" s="719"/>
      <c r="BJ177" s="719"/>
      <c r="BK177" s="756"/>
      <c r="BL177" s="5"/>
      <c r="BM177" s="5"/>
      <c r="BN177" s="5"/>
      <c r="BO177" s="5"/>
    </row>
    <row r="178" spans="3:67">
      <c r="C178" s="207" t="s">
        <v>144</v>
      </c>
      <c r="D178" s="267"/>
      <c r="E178" s="267"/>
      <c r="F178" s="267"/>
      <c r="G178" s="267"/>
      <c r="H178" s="267"/>
      <c r="I178" s="267"/>
      <c r="J178" s="267"/>
      <c r="K178" s="756"/>
      <c r="L178" s="5"/>
      <c r="M178" s="5"/>
      <c r="N178" s="5"/>
      <c r="O178" s="5"/>
      <c r="P178" s="207" t="s">
        <v>144</v>
      </c>
      <c r="Q178" s="267"/>
      <c r="R178" s="267"/>
      <c r="S178" s="267"/>
      <c r="T178" s="267"/>
      <c r="U178" s="267"/>
      <c r="V178" s="267"/>
      <c r="W178" s="267"/>
      <c r="X178" s="756"/>
      <c r="Y178" s="5"/>
      <c r="Z178" s="5"/>
      <c r="AA178" s="5"/>
      <c r="AB178" s="5"/>
      <c r="AC178" s="207" t="s">
        <v>144</v>
      </c>
      <c r="AD178" s="267"/>
      <c r="AE178" s="267"/>
      <c r="AF178" s="267"/>
      <c r="AG178" s="267"/>
      <c r="AH178" s="267"/>
      <c r="AI178" s="267"/>
      <c r="AJ178" s="267"/>
      <c r="AK178" s="756"/>
      <c r="AL178" s="5"/>
      <c r="AM178" s="5"/>
      <c r="AN178" s="5"/>
      <c r="AO178" s="5"/>
      <c r="AP178" s="207" t="s">
        <v>144</v>
      </c>
      <c r="AQ178" s="267"/>
      <c r="AR178" s="267"/>
      <c r="AS178" s="267"/>
      <c r="AT178" s="267"/>
      <c r="AU178" s="267"/>
      <c r="AV178" s="267"/>
      <c r="AW178" s="267"/>
      <c r="AX178" s="756"/>
      <c r="AY178" s="5"/>
      <c r="AZ178" s="5"/>
      <c r="BA178" s="5"/>
      <c r="BB178" s="5"/>
      <c r="BC178" s="207" t="s">
        <v>144</v>
      </c>
      <c r="BD178" s="267"/>
      <c r="BE178" s="267"/>
      <c r="BF178" s="267"/>
      <c r="BG178" s="267"/>
      <c r="BH178" s="267"/>
      <c r="BI178" s="267"/>
      <c r="BJ178" s="267"/>
      <c r="BK178" s="756"/>
      <c r="BL178" s="5"/>
      <c r="BM178" s="5"/>
      <c r="BN178" s="5"/>
      <c r="BO178" s="5"/>
    </row>
    <row r="179" spans="3:67">
      <c r="C179" s="201" t="s">
        <v>69</v>
      </c>
      <c r="D179" s="719"/>
      <c r="E179" s="719"/>
      <c r="F179" s="719"/>
      <c r="G179" s="719"/>
      <c r="H179" s="719"/>
      <c r="I179" s="719"/>
      <c r="J179" s="719"/>
      <c r="K179" s="756"/>
      <c r="L179" s="5"/>
      <c r="M179" s="5"/>
      <c r="N179" s="5"/>
      <c r="O179" s="5"/>
      <c r="P179" s="201" t="s">
        <v>69</v>
      </c>
      <c r="Q179" s="719"/>
      <c r="R179" s="719"/>
      <c r="S179" s="719"/>
      <c r="T179" s="719"/>
      <c r="U179" s="719"/>
      <c r="V179" s="719"/>
      <c r="W179" s="719"/>
      <c r="X179" s="756"/>
      <c r="Y179" s="5"/>
      <c r="Z179" s="5"/>
      <c r="AA179" s="5"/>
      <c r="AB179" s="5"/>
      <c r="AC179" s="201" t="s">
        <v>69</v>
      </c>
      <c r="AD179" s="719"/>
      <c r="AE179" s="719"/>
      <c r="AF179" s="719"/>
      <c r="AG179" s="719"/>
      <c r="AH179" s="719"/>
      <c r="AI179" s="719"/>
      <c r="AJ179" s="719"/>
      <c r="AK179" s="756"/>
      <c r="AL179" s="5"/>
      <c r="AM179" s="5"/>
      <c r="AN179" s="5"/>
      <c r="AO179" s="5"/>
      <c r="AP179" s="201" t="s">
        <v>69</v>
      </c>
      <c r="AQ179" s="719"/>
      <c r="AR179" s="719"/>
      <c r="AS179" s="719"/>
      <c r="AT179" s="719"/>
      <c r="AU179" s="719"/>
      <c r="AV179" s="719"/>
      <c r="AW179" s="719"/>
      <c r="AX179" s="756"/>
      <c r="AY179" s="5"/>
      <c r="AZ179" s="5"/>
      <c r="BA179" s="5"/>
      <c r="BB179" s="5"/>
      <c r="BC179" s="201" t="s">
        <v>69</v>
      </c>
      <c r="BD179" s="719"/>
      <c r="BE179" s="719"/>
      <c r="BF179" s="719"/>
      <c r="BG179" s="719"/>
      <c r="BH179" s="719"/>
      <c r="BI179" s="719"/>
      <c r="BJ179" s="719"/>
      <c r="BK179" s="756"/>
      <c r="BL179" s="5"/>
      <c r="BM179" s="5"/>
      <c r="BN179" s="5"/>
      <c r="BO179" s="5"/>
    </row>
    <row r="180" spans="3:67">
      <c r="C180" s="201" t="s">
        <v>43</v>
      </c>
      <c r="D180" s="719"/>
      <c r="E180" s="719"/>
      <c r="F180" s="719"/>
      <c r="G180" s="719"/>
      <c r="H180" s="719"/>
      <c r="I180" s="719"/>
      <c r="J180" s="719"/>
      <c r="K180" s="756"/>
      <c r="L180" s="5"/>
      <c r="M180" s="5"/>
      <c r="N180" s="5"/>
      <c r="O180" s="5"/>
      <c r="P180" s="201" t="s">
        <v>43</v>
      </c>
      <c r="Q180" s="719"/>
      <c r="R180" s="719"/>
      <c r="S180" s="719"/>
      <c r="T180" s="719"/>
      <c r="U180" s="719"/>
      <c r="V180" s="719"/>
      <c r="W180" s="719"/>
      <c r="X180" s="756"/>
      <c r="Y180" s="5"/>
      <c r="Z180" s="5"/>
      <c r="AA180" s="5"/>
      <c r="AB180" s="5"/>
      <c r="AC180" s="201" t="s">
        <v>43</v>
      </c>
      <c r="AD180" s="719"/>
      <c r="AE180" s="719"/>
      <c r="AF180" s="719"/>
      <c r="AG180" s="719"/>
      <c r="AH180" s="719"/>
      <c r="AI180" s="719"/>
      <c r="AJ180" s="719"/>
      <c r="AK180" s="756"/>
      <c r="AL180" s="5"/>
      <c r="AM180" s="5"/>
      <c r="AN180" s="5"/>
      <c r="AO180" s="5"/>
      <c r="AP180" s="201" t="s">
        <v>43</v>
      </c>
      <c r="AQ180" s="719"/>
      <c r="AR180" s="719"/>
      <c r="AS180" s="719"/>
      <c r="AT180" s="719"/>
      <c r="AU180" s="719"/>
      <c r="AV180" s="719"/>
      <c r="AW180" s="719"/>
      <c r="AX180" s="756"/>
      <c r="AY180" s="5"/>
      <c r="AZ180" s="5"/>
      <c r="BA180" s="5"/>
      <c r="BB180" s="5"/>
      <c r="BC180" s="201" t="s">
        <v>43</v>
      </c>
      <c r="BD180" s="719"/>
      <c r="BE180" s="719"/>
      <c r="BF180" s="719"/>
      <c r="BG180" s="719"/>
      <c r="BH180" s="719"/>
      <c r="BI180" s="719"/>
      <c r="BJ180" s="719"/>
      <c r="BK180" s="756"/>
      <c r="BL180" s="5"/>
      <c r="BM180" s="5"/>
      <c r="BN180" s="5"/>
      <c r="BO180" s="5"/>
    </row>
    <row r="181" spans="3:67">
      <c r="C181" s="201" t="s">
        <v>39</v>
      </c>
      <c r="D181" s="719"/>
      <c r="E181" s="719"/>
      <c r="F181" s="719"/>
      <c r="G181" s="719"/>
      <c r="H181" s="719"/>
      <c r="I181" s="719"/>
      <c r="J181" s="719"/>
      <c r="K181" s="756"/>
      <c r="L181" s="5"/>
      <c r="M181" s="5"/>
      <c r="N181" s="5"/>
      <c r="O181" s="5"/>
      <c r="P181" s="201" t="s">
        <v>39</v>
      </c>
      <c r="Q181" s="719"/>
      <c r="R181" s="719"/>
      <c r="S181" s="719"/>
      <c r="T181" s="719"/>
      <c r="U181" s="719"/>
      <c r="V181" s="719"/>
      <c r="W181" s="719"/>
      <c r="X181" s="756"/>
      <c r="Y181" s="5"/>
      <c r="Z181" s="5"/>
      <c r="AA181" s="5"/>
      <c r="AB181" s="5"/>
      <c r="AC181" s="201" t="s">
        <v>39</v>
      </c>
      <c r="AD181" s="719"/>
      <c r="AE181" s="719"/>
      <c r="AF181" s="719"/>
      <c r="AG181" s="719"/>
      <c r="AH181" s="719"/>
      <c r="AI181" s="719"/>
      <c r="AJ181" s="719"/>
      <c r="AK181" s="756"/>
      <c r="AL181" s="5"/>
      <c r="AM181" s="5"/>
      <c r="AN181" s="5"/>
      <c r="AO181" s="5"/>
      <c r="AP181" s="201" t="s">
        <v>39</v>
      </c>
      <c r="AQ181" s="719"/>
      <c r="AR181" s="719"/>
      <c r="AS181" s="719"/>
      <c r="AT181" s="719"/>
      <c r="AU181" s="719"/>
      <c r="AV181" s="719"/>
      <c r="AW181" s="719"/>
      <c r="AX181" s="756"/>
      <c r="AY181" s="5"/>
      <c r="AZ181" s="5"/>
      <c r="BA181" s="5"/>
      <c r="BB181" s="5"/>
      <c r="BC181" s="201" t="s">
        <v>39</v>
      </c>
      <c r="BD181" s="719"/>
      <c r="BE181" s="719"/>
      <c r="BF181" s="719"/>
      <c r="BG181" s="719"/>
      <c r="BH181" s="719"/>
      <c r="BI181" s="719"/>
      <c r="BJ181" s="719"/>
      <c r="BK181" s="756"/>
      <c r="BL181" s="5"/>
      <c r="BM181" s="5"/>
      <c r="BN181" s="5"/>
      <c r="BO181" s="5"/>
    </row>
    <row r="182" spans="3:67">
      <c r="C182" s="201" t="s">
        <v>152</v>
      </c>
      <c r="D182" s="787"/>
      <c r="E182" s="787"/>
      <c r="F182" s="719"/>
      <c r="G182" s="719"/>
      <c r="H182" s="719"/>
      <c r="I182" s="719"/>
      <c r="J182" s="719"/>
      <c r="K182" s="756"/>
      <c r="L182" s="5"/>
      <c r="M182" s="5"/>
      <c r="N182" s="5"/>
      <c r="O182" s="5"/>
      <c r="P182" s="201" t="s">
        <v>152</v>
      </c>
      <c r="Q182" s="787"/>
      <c r="R182" s="787"/>
      <c r="S182" s="719"/>
      <c r="T182" s="719"/>
      <c r="U182" s="719"/>
      <c r="V182" s="719"/>
      <c r="W182" s="719"/>
      <c r="X182" s="756"/>
      <c r="Y182" s="5"/>
      <c r="Z182" s="5"/>
      <c r="AA182" s="5"/>
      <c r="AB182" s="5"/>
      <c r="AC182" s="201" t="s">
        <v>152</v>
      </c>
      <c r="AD182" s="787"/>
      <c r="AE182" s="787"/>
      <c r="AF182" s="719"/>
      <c r="AG182" s="719"/>
      <c r="AH182" s="719"/>
      <c r="AI182" s="719"/>
      <c r="AJ182" s="719"/>
      <c r="AK182" s="756"/>
      <c r="AL182" s="5"/>
      <c r="AM182" s="5"/>
      <c r="AN182" s="5"/>
      <c r="AO182" s="5"/>
      <c r="AP182" s="201" t="s">
        <v>152</v>
      </c>
      <c r="AQ182" s="787"/>
      <c r="AR182" s="787"/>
      <c r="AS182" s="719"/>
      <c r="AT182" s="719"/>
      <c r="AU182" s="719"/>
      <c r="AV182" s="719"/>
      <c r="AW182" s="719"/>
      <c r="AX182" s="756"/>
      <c r="AY182" s="5"/>
      <c r="AZ182" s="5"/>
      <c r="BA182" s="5"/>
      <c r="BB182" s="5"/>
      <c r="BC182" s="201" t="s">
        <v>152</v>
      </c>
      <c r="BD182" s="787"/>
      <c r="BE182" s="787"/>
      <c r="BF182" s="719"/>
      <c r="BG182" s="719"/>
      <c r="BH182" s="719"/>
      <c r="BI182" s="719"/>
      <c r="BJ182" s="719"/>
      <c r="BK182" s="756"/>
      <c r="BL182" s="5"/>
      <c r="BM182" s="5"/>
      <c r="BN182" s="5"/>
      <c r="BO182" s="5"/>
    </row>
    <row r="183" spans="3:67">
      <c r="C183" s="201" t="s">
        <v>153</v>
      </c>
      <c r="D183" s="787"/>
      <c r="E183" s="787"/>
      <c r="F183" s="719"/>
      <c r="G183" s="719"/>
      <c r="H183" s="719"/>
      <c r="I183" s="719"/>
      <c r="J183" s="719"/>
      <c r="K183" s="756"/>
      <c r="L183" s="5"/>
      <c r="M183" s="5"/>
      <c r="N183" s="5"/>
      <c r="O183" s="5"/>
      <c r="P183" s="201" t="s">
        <v>153</v>
      </c>
      <c r="Q183" s="787"/>
      <c r="R183" s="787"/>
      <c r="S183" s="719"/>
      <c r="T183" s="719"/>
      <c r="U183" s="719"/>
      <c r="V183" s="719"/>
      <c r="W183" s="719"/>
      <c r="X183" s="756"/>
      <c r="Y183" s="5"/>
      <c r="Z183" s="5"/>
      <c r="AA183" s="5"/>
      <c r="AB183" s="5"/>
      <c r="AC183" s="201" t="s">
        <v>153</v>
      </c>
      <c r="AD183" s="787"/>
      <c r="AE183" s="787"/>
      <c r="AF183" s="719"/>
      <c r="AG183" s="719"/>
      <c r="AH183" s="719"/>
      <c r="AI183" s="719"/>
      <c r="AJ183" s="719"/>
      <c r="AK183" s="756"/>
      <c r="AL183" s="5"/>
      <c r="AM183" s="5"/>
      <c r="AN183" s="5"/>
      <c r="AO183" s="5"/>
      <c r="AP183" s="201" t="s">
        <v>153</v>
      </c>
      <c r="AQ183" s="787"/>
      <c r="AR183" s="787"/>
      <c r="AS183" s="719"/>
      <c r="AT183" s="719"/>
      <c r="AU183" s="719"/>
      <c r="AV183" s="719"/>
      <c r="AW183" s="719"/>
      <c r="AX183" s="756"/>
      <c r="AY183" s="5"/>
      <c r="AZ183" s="5"/>
      <c r="BA183" s="5"/>
      <c r="BB183" s="5"/>
      <c r="BC183" s="201" t="s">
        <v>153</v>
      </c>
      <c r="BD183" s="787"/>
      <c r="BE183" s="787"/>
      <c r="BF183" s="719"/>
      <c r="BG183" s="719"/>
      <c r="BH183" s="719"/>
      <c r="BI183" s="719"/>
      <c r="BJ183" s="719"/>
      <c r="BK183" s="756"/>
      <c r="BL183" s="5"/>
      <c r="BM183" s="5"/>
      <c r="BN183" s="5"/>
      <c r="BO183" s="5"/>
    </row>
    <row r="184" spans="3:67">
      <c r="C184" s="201"/>
      <c r="D184" s="267"/>
      <c r="E184" s="267"/>
      <c r="F184" s="259"/>
      <c r="G184" s="259"/>
      <c r="H184" s="259"/>
      <c r="I184" s="259"/>
      <c r="J184" s="259"/>
      <c r="K184" s="756"/>
      <c r="L184" s="5"/>
      <c r="M184" s="5"/>
      <c r="N184" s="5"/>
      <c r="O184" s="5"/>
      <c r="P184" s="201"/>
      <c r="Q184" s="267"/>
      <c r="R184" s="267"/>
      <c r="S184" s="259"/>
      <c r="T184" s="259"/>
      <c r="U184" s="259"/>
      <c r="V184" s="259"/>
      <c r="W184" s="259"/>
      <c r="X184" s="756"/>
      <c r="Y184" s="5"/>
      <c r="Z184" s="5"/>
      <c r="AA184" s="5"/>
      <c r="AB184" s="5"/>
      <c r="AC184" s="201"/>
      <c r="AD184" s="267"/>
      <c r="AE184" s="267"/>
      <c r="AF184" s="259"/>
      <c r="AG184" s="259"/>
      <c r="AH184" s="259"/>
      <c r="AI184" s="259"/>
      <c r="AJ184" s="259"/>
      <c r="AK184" s="756"/>
      <c r="AL184" s="5"/>
      <c r="AM184" s="5"/>
      <c r="AN184" s="5"/>
      <c r="AO184" s="5"/>
      <c r="AP184" s="201"/>
      <c r="AQ184" s="267"/>
      <c r="AR184" s="267"/>
      <c r="AS184" s="259"/>
      <c r="AT184" s="259"/>
      <c r="AU184" s="259"/>
      <c r="AV184" s="259"/>
      <c r="AW184" s="259"/>
      <c r="AX184" s="756"/>
      <c r="AY184" s="5"/>
      <c r="AZ184" s="5"/>
      <c r="BA184" s="5"/>
      <c r="BB184" s="5"/>
      <c r="BC184" s="201"/>
      <c r="BD184" s="267"/>
      <c r="BE184" s="267"/>
      <c r="BF184" s="259"/>
      <c r="BG184" s="259"/>
      <c r="BH184" s="259"/>
      <c r="BI184" s="259"/>
      <c r="BJ184" s="259"/>
      <c r="BK184" s="756"/>
      <c r="BL184" s="5"/>
      <c r="BM184" s="5"/>
      <c r="BN184" s="5"/>
      <c r="BO184" s="5"/>
    </row>
    <row r="185" spans="3:67">
      <c r="C185" s="207" t="s">
        <v>168</v>
      </c>
      <c r="D185" s="267"/>
      <c r="E185" s="267"/>
      <c r="F185" s="259"/>
      <c r="G185" s="259"/>
      <c r="H185" s="259"/>
      <c r="I185" s="259"/>
      <c r="J185" s="259"/>
      <c r="K185" s="756"/>
      <c r="L185" s="5"/>
      <c r="M185" s="5"/>
      <c r="N185" s="5"/>
      <c r="O185" s="5"/>
      <c r="P185" s="207" t="s">
        <v>168</v>
      </c>
      <c r="Q185" s="267"/>
      <c r="R185" s="267"/>
      <c r="S185" s="259"/>
      <c r="T185" s="259"/>
      <c r="U185" s="259"/>
      <c r="V185" s="259"/>
      <c r="W185" s="259"/>
      <c r="X185" s="756"/>
      <c r="Y185" s="5"/>
      <c r="Z185" s="5"/>
      <c r="AA185" s="5"/>
      <c r="AB185" s="5"/>
      <c r="AC185" s="207" t="s">
        <v>168</v>
      </c>
      <c r="AD185" s="267"/>
      <c r="AE185" s="267"/>
      <c r="AF185" s="259"/>
      <c r="AG185" s="259"/>
      <c r="AH185" s="259"/>
      <c r="AI185" s="259"/>
      <c r="AJ185" s="259"/>
      <c r="AK185" s="756"/>
      <c r="AL185" s="5"/>
      <c r="AM185" s="5"/>
      <c r="AN185" s="5"/>
      <c r="AO185" s="5"/>
      <c r="AP185" s="207" t="s">
        <v>168</v>
      </c>
      <c r="AQ185" s="267"/>
      <c r="AR185" s="267"/>
      <c r="AS185" s="259"/>
      <c r="AT185" s="259"/>
      <c r="AU185" s="259"/>
      <c r="AV185" s="259"/>
      <c r="AW185" s="259"/>
      <c r="AX185" s="756"/>
      <c r="AY185" s="5"/>
      <c r="AZ185" s="5"/>
      <c r="BA185" s="5"/>
      <c r="BB185" s="5"/>
      <c r="BC185" s="207" t="s">
        <v>168</v>
      </c>
      <c r="BD185" s="267"/>
      <c r="BE185" s="267"/>
      <c r="BF185" s="259"/>
      <c r="BG185" s="259"/>
      <c r="BH185" s="259"/>
      <c r="BI185" s="259"/>
      <c r="BJ185" s="259"/>
      <c r="BK185" s="756"/>
      <c r="BL185" s="5"/>
      <c r="BM185" s="5"/>
      <c r="BN185" s="5"/>
      <c r="BO185" s="5"/>
    </row>
    <row r="186" spans="3:67" ht="15.75" thickBot="1">
      <c r="C186" s="202" t="s">
        <v>151</v>
      </c>
      <c r="D186" s="720"/>
      <c r="E186" s="720"/>
      <c r="F186" s="720"/>
      <c r="G186" s="719"/>
      <c r="H186" s="719"/>
      <c r="I186" s="719"/>
      <c r="J186" s="719"/>
      <c r="K186" s="756"/>
      <c r="L186" s="5"/>
      <c r="M186" s="5"/>
      <c r="N186" s="5"/>
      <c r="O186" s="5"/>
      <c r="P186" s="202" t="s">
        <v>151</v>
      </c>
      <c r="Q186" s="720"/>
      <c r="R186" s="720"/>
      <c r="S186" s="720"/>
      <c r="T186" s="719"/>
      <c r="U186" s="719"/>
      <c r="V186" s="719"/>
      <c r="W186" s="719"/>
      <c r="X186" s="756"/>
      <c r="Y186" s="5"/>
      <c r="Z186" s="5"/>
      <c r="AA186" s="5"/>
      <c r="AB186" s="5"/>
      <c r="AC186" s="202" t="s">
        <v>151</v>
      </c>
      <c r="AD186" s="720"/>
      <c r="AE186" s="720"/>
      <c r="AF186" s="720"/>
      <c r="AG186" s="719"/>
      <c r="AH186" s="719"/>
      <c r="AI186" s="719"/>
      <c r="AJ186" s="719"/>
      <c r="AK186" s="756"/>
      <c r="AL186" s="5"/>
      <c r="AM186" s="5"/>
      <c r="AN186" s="5"/>
      <c r="AO186" s="5"/>
      <c r="AP186" s="202" t="s">
        <v>151</v>
      </c>
      <c r="AQ186" s="720"/>
      <c r="AR186" s="720"/>
      <c r="AS186" s="720"/>
      <c r="AT186" s="719"/>
      <c r="AU186" s="719"/>
      <c r="AV186" s="719"/>
      <c r="AW186" s="719"/>
      <c r="AX186" s="756"/>
      <c r="AY186" s="5"/>
      <c r="AZ186" s="5"/>
      <c r="BA186" s="5"/>
      <c r="BB186" s="5"/>
      <c r="BC186" s="202" t="s">
        <v>151</v>
      </c>
      <c r="BD186" s="720"/>
      <c r="BE186" s="720"/>
      <c r="BF186" s="720"/>
      <c r="BG186" s="719"/>
      <c r="BH186" s="719"/>
      <c r="BI186" s="719"/>
      <c r="BJ186" s="719"/>
      <c r="BK186" s="756"/>
      <c r="BL186" s="5"/>
      <c r="BM186" s="5"/>
      <c r="BN186" s="5"/>
      <c r="BO186" s="5"/>
    </row>
    <row r="187" spans="3:67" ht="15.75" thickBot="1">
      <c r="M187" s="5"/>
      <c r="N187" s="5"/>
      <c r="O187" s="5"/>
      <c r="Z187" s="5"/>
      <c r="AA187" s="5"/>
      <c r="AM187" s="5"/>
      <c r="AN187" s="5"/>
      <c r="AZ187" s="5"/>
      <c r="BA187" s="5"/>
      <c r="BM187" s="5"/>
      <c r="BN187" s="5"/>
    </row>
    <row r="188" spans="3:67" ht="51.75" thickBot="1">
      <c r="C188" s="260" t="s">
        <v>330</v>
      </c>
      <c r="D188" s="255" t="s">
        <v>704</v>
      </c>
      <c r="E188" s="255" t="s">
        <v>702</v>
      </c>
      <c r="F188" s="255" t="s">
        <v>703</v>
      </c>
      <c r="G188" s="271" t="s">
        <v>516</v>
      </c>
      <c r="M188" s="5"/>
      <c r="N188" s="5"/>
      <c r="O188" s="5"/>
      <c r="P188" s="260" t="s">
        <v>330</v>
      </c>
      <c r="Q188" s="255" t="s">
        <v>704</v>
      </c>
      <c r="R188" s="255" t="s">
        <v>702</v>
      </c>
      <c r="S188" s="255" t="s">
        <v>703</v>
      </c>
      <c r="T188" s="271" t="s">
        <v>516</v>
      </c>
      <c r="Z188" s="5"/>
      <c r="AA188" s="5"/>
      <c r="AC188" s="260" t="s">
        <v>330</v>
      </c>
      <c r="AD188" s="255" t="s">
        <v>704</v>
      </c>
      <c r="AE188" s="255" t="s">
        <v>702</v>
      </c>
      <c r="AF188" s="255" t="s">
        <v>703</v>
      </c>
      <c r="AG188" s="271" t="s">
        <v>516</v>
      </c>
      <c r="AM188" s="5"/>
      <c r="AN188" s="5"/>
      <c r="AP188" s="260" t="s">
        <v>330</v>
      </c>
      <c r="AQ188" s="255" t="s">
        <v>704</v>
      </c>
      <c r="AR188" s="255" t="s">
        <v>702</v>
      </c>
      <c r="AS188" s="255" t="s">
        <v>703</v>
      </c>
      <c r="AT188" s="271" t="s">
        <v>516</v>
      </c>
      <c r="AZ188" s="5"/>
      <c r="BA188" s="5"/>
      <c r="BC188" s="260" t="s">
        <v>330</v>
      </c>
      <c r="BD188" s="255" t="s">
        <v>704</v>
      </c>
      <c r="BE188" s="255" t="s">
        <v>702</v>
      </c>
      <c r="BF188" s="255" t="s">
        <v>703</v>
      </c>
      <c r="BG188" s="271" t="s">
        <v>516</v>
      </c>
      <c r="BM188" s="5"/>
      <c r="BN188" s="5"/>
    </row>
    <row r="189" spans="3:67">
      <c r="C189" s="201" t="s">
        <v>508</v>
      </c>
      <c r="D189" s="267">
        <f>D173+D179</f>
        <v>0</v>
      </c>
      <c r="E189" s="267">
        <f t="shared" ref="E189:F189" si="54">E173+E179</f>
        <v>0</v>
      </c>
      <c r="F189" s="267">
        <f t="shared" si="54"/>
        <v>0</v>
      </c>
      <c r="G189" s="268"/>
      <c r="M189" s="5"/>
      <c r="N189" s="5"/>
      <c r="O189" s="5"/>
      <c r="P189" s="201" t="s">
        <v>508</v>
      </c>
      <c r="Q189" s="267">
        <f>Q173+Q179</f>
        <v>0</v>
      </c>
      <c r="R189" s="267">
        <f t="shared" ref="R189" si="55">R173+R179</f>
        <v>0</v>
      </c>
      <c r="S189" s="267">
        <f t="shared" ref="S189" si="56">S173+S179</f>
        <v>0</v>
      </c>
      <c r="T189" s="268"/>
      <c r="Z189" s="5"/>
      <c r="AA189" s="5"/>
      <c r="AC189" s="201" t="s">
        <v>508</v>
      </c>
      <c r="AD189" s="267">
        <f>AD173+AD179</f>
        <v>0</v>
      </c>
      <c r="AE189" s="267">
        <f t="shared" ref="AE189" si="57">AE173+AE179</f>
        <v>0</v>
      </c>
      <c r="AF189" s="267">
        <f t="shared" ref="AF189" si="58">AF173+AF179</f>
        <v>0</v>
      </c>
      <c r="AG189" s="268"/>
      <c r="AM189" s="5"/>
      <c r="AN189" s="5"/>
      <c r="AP189" s="201" t="s">
        <v>508</v>
      </c>
      <c r="AQ189" s="267">
        <f>AQ173+AQ179</f>
        <v>0</v>
      </c>
      <c r="AR189" s="267">
        <f t="shared" ref="AR189" si="59">AR173+AR179</f>
        <v>0</v>
      </c>
      <c r="AS189" s="267">
        <f t="shared" ref="AS189" si="60">AS173+AS179</f>
        <v>0</v>
      </c>
      <c r="AT189" s="268"/>
      <c r="AZ189" s="5"/>
      <c r="BA189" s="5"/>
      <c r="BC189" s="201" t="s">
        <v>508</v>
      </c>
      <c r="BD189" s="267">
        <f>BD173+BD179</f>
        <v>0</v>
      </c>
      <c r="BE189" s="267">
        <f t="shared" ref="BE189" si="61">BE173+BE179</f>
        <v>0</v>
      </c>
      <c r="BF189" s="267">
        <f t="shared" ref="BF189" si="62">BF173+BF179</f>
        <v>0</v>
      </c>
      <c r="BG189" s="268"/>
      <c r="BM189" s="5"/>
      <c r="BN189" s="5"/>
    </row>
    <row r="190" spans="3:67" ht="15.75" thickBot="1">
      <c r="C190" s="269" t="s">
        <v>509</v>
      </c>
      <c r="D190" s="720"/>
      <c r="E190" s="720"/>
      <c r="F190" s="720"/>
      <c r="G190" s="721"/>
      <c r="M190" s="5"/>
      <c r="N190" s="5"/>
      <c r="O190" s="5"/>
      <c r="P190" s="269" t="s">
        <v>509</v>
      </c>
      <c r="Q190" s="720"/>
      <c r="R190" s="720"/>
      <c r="S190" s="720"/>
      <c r="T190" s="721"/>
      <c r="Z190" s="5"/>
      <c r="AA190" s="5"/>
      <c r="AC190" s="269" t="s">
        <v>509</v>
      </c>
      <c r="AD190" s="720"/>
      <c r="AE190" s="720"/>
      <c r="AF190" s="720"/>
      <c r="AG190" s="721"/>
      <c r="AM190" s="5"/>
      <c r="AN190" s="5"/>
      <c r="AP190" s="269" t="s">
        <v>509</v>
      </c>
      <c r="AQ190" s="720"/>
      <c r="AR190" s="720"/>
      <c r="AS190" s="720"/>
      <c r="AT190" s="721"/>
      <c r="AZ190" s="5"/>
      <c r="BA190" s="5"/>
      <c r="BC190" s="269" t="s">
        <v>509</v>
      </c>
      <c r="BD190" s="720"/>
      <c r="BE190" s="720"/>
      <c r="BF190" s="720"/>
      <c r="BG190" s="721"/>
      <c r="BM190" s="5"/>
      <c r="BN190" s="5"/>
    </row>
    <row r="191" spans="3:67">
      <c r="C191" s="201" t="s">
        <v>510</v>
      </c>
      <c r="D191" s="267">
        <f>D174+D180-D186</f>
        <v>0</v>
      </c>
      <c r="E191" s="267">
        <f t="shared" ref="E191:F191" si="63">E174+E180-E186</f>
        <v>0</v>
      </c>
      <c r="F191" s="267">
        <f t="shared" si="63"/>
        <v>0</v>
      </c>
      <c r="G191" s="268"/>
      <c r="M191" s="5"/>
      <c r="N191" s="5"/>
      <c r="O191" s="5"/>
      <c r="P191" s="201" t="s">
        <v>510</v>
      </c>
      <c r="Q191" s="267">
        <f>Q174+Q180-Q186</f>
        <v>0</v>
      </c>
      <c r="R191" s="267">
        <f t="shared" ref="R191" si="64">R174+R180-R186</f>
        <v>0</v>
      </c>
      <c r="S191" s="267">
        <f t="shared" ref="S191" si="65">S174+S180-S186</f>
        <v>0</v>
      </c>
      <c r="T191" s="268"/>
      <c r="Z191" s="5"/>
      <c r="AA191" s="5"/>
      <c r="AC191" s="201" t="s">
        <v>510</v>
      </c>
      <c r="AD191" s="267">
        <f>AD174+AD180-AD186</f>
        <v>0</v>
      </c>
      <c r="AE191" s="267">
        <f t="shared" ref="AE191" si="66">AE174+AE180-AE186</f>
        <v>0</v>
      </c>
      <c r="AF191" s="267">
        <f t="shared" ref="AF191" si="67">AF174+AF180-AF186</f>
        <v>0</v>
      </c>
      <c r="AG191" s="268"/>
      <c r="AM191" s="5"/>
      <c r="AN191" s="5"/>
      <c r="AP191" s="201" t="s">
        <v>510</v>
      </c>
      <c r="AQ191" s="267">
        <f>AQ174+AQ180-AQ186</f>
        <v>0</v>
      </c>
      <c r="AR191" s="267">
        <f t="shared" ref="AR191" si="68">AR174+AR180-AR186</f>
        <v>0</v>
      </c>
      <c r="AS191" s="267">
        <f t="shared" ref="AS191" si="69">AS174+AS180-AS186</f>
        <v>0</v>
      </c>
      <c r="AT191" s="268"/>
      <c r="AZ191" s="5"/>
      <c r="BA191" s="5"/>
      <c r="BC191" s="201" t="s">
        <v>510</v>
      </c>
      <c r="BD191" s="267">
        <f>BD174+BD180-BD186</f>
        <v>0</v>
      </c>
      <c r="BE191" s="267">
        <f t="shared" ref="BE191" si="70">BE174+BE180-BE186</f>
        <v>0</v>
      </c>
      <c r="BF191" s="267">
        <f t="shared" ref="BF191" si="71">BF174+BF180-BF186</f>
        <v>0</v>
      </c>
      <c r="BG191" s="268"/>
      <c r="BM191" s="5"/>
      <c r="BN191" s="5"/>
    </row>
    <row r="192" spans="3:67" ht="15.75" thickBot="1">
      <c r="C192" s="202" t="s">
        <v>511</v>
      </c>
      <c r="D192" s="720"/>
      <c r="E192" s="720"/>
      <c r="F192" s="721"/>
      <c r="G192" s="721"/>
      <c r="M192" s="5"/>
      <c r="N192" s="5"/>
      <c r="O192" s="5"/>
      <c r="P192" s="202" t="s">
        <v>511</v>
      </c>
      <c r="Q192" s="720"/>
      <c r="R192" s="720"/>
      <c r="S192" s="721"/>
      <c r="T192" s="721"/>
      <c r="Z192" s="5"/>
      <c r="AA192" s="5"/>
      <c r="AC192" s="202" t="s">
        <v>511</v>
      </c>
      <c r="AD192" s="720"/>
      <c r="AE192" s="720"/>
      <c r="AF192" s="721"/>
      <c r="AG192" s="721"/>
      <c r="AM192" s="5"/>
      <c r="AN192" s="5"/>
      <c r="AP192" s="202" t="s">
        <v>511</v>
      </c>
      <c r="AQ192" s="720"/>
      <c r="AR192" s="720"/>
      <c r="AS192" s="721"/>
      <c r="AT192" s="721"/>
      <c r="AZ192" s="5"/>
      <c r="BA192" s="5"/>
      <c r="BC192" s="202" t="s">
        <v>511</v>
      </c>
      <c r="BD192" s="720"/>
      <c r="BE192" s="720"/>
      <c r="BF192" s="721"/>
      <c r="BG192" s="721"/>
      <c r="BM192" s="5"/>
      <c r="BN192" s="5"/>
    </row>
    <row r="193" spans="3:67" ht="15.75" thickBot="1">
      <c r="C193" s="79"/>
      <c r="D193" s="79"/>
      <c r="E193" s="79"/>
      <c r="F193" s="79"/>
      <c r="M193" s="5"/>
      <c r="N193" s="5"/>
      <c r="O193" s="5"/>
      <c r="P193" s="79"/>
      <c r="Q193" s="79"/>
      <c r="R193" s="79"/>
      <c r="S193" s="79"/>
      <c r="Z193" s="5"/>
      <c r="AA193" s="5"/>
      <c r="AC193" s="79"/>
      <c r="AD193" s="79"/>
      <c r="AE193" s="79"/>
      <c r="AF193" s="79"/>
      <c r="AM193" s="5"/>
      <c r="AN193" s="5"/>
      <c r="AP193" s="79"/>
      <c r="AQ193" s="79"/>
      <c r="AR193" s="79"/>
      <c r="AS193" s="79"/>
      <c r="AZ193" s="5"/>
      <c r="BA193" s="5"/>
      <c r="BC193" s="79"/>
      <c r="BD193" s="79"/>
      <c r="BE193" s="79"/>
      <c r="BF193" s="79"/>
      <c r="BM193" s="5"/>
      <c r="BN193" s="5"/>
    </row>
    <row r="194" spans="3:67" ht="64.5" thickBot="1">
      <c r="C194" s="250" t="s">
        <v>520</v>
      </c>
      <c r="D194" s="255" t="s">
        <v>703</v>
      </c>
      <c r="E194" s="255" t="s">
        <v>146</v>
      </c>
      <c r="F194" s="255" t="s">
        <v>147</v>
      </c>
      <c r="G194" s="255" t="s">
        <v>316</v>
      </c>
      <c r="H194" s="255" t="s">
        <v>317</v>
      </c>
      <c r="I194" s="255" t="s">
        <v>564</v>
      </c>
      <c r="J194" s="255" t="s">
        <v>565</v>
      </c>
      <c r="K194" s="255" t="s">
        <v>61</v>
      </c>
      <c r="L194" s="256" t="s">
        <v>318</v>
      </c>
      <c r="M194" s="5"/>
      <c r="N194" s="5"/>
      <c r="O194" s="5"/>
      <c r="P194" s="250" t="s">
        <v>520</v>
      </c>
      <c r="Q194" s="255" t="s">
        <v>703</v>
      </c>
      <c r="R194" s="255" t="s">
        <v>146</v>
      </c>
      <c r="S194" s="255" t="s">
        <v>147</v>
      </c>
      <c r="T194" s="255" t="s">
        <v>316</v>
      </c>
      <c r="U194" s="255" t="s">
        <v>317</v>
      </c>
      <c r="V194" s="255" t="s">
        <v>564</v>
      </c>
      <c r="W194" s="255" t="s">
        <v>565</v>
      </c>
      <c r="X194" s="255" t="s">
        <v>61</v>
      </c>
      <c r="Y194" s="256" t="s">
        <v>318</v>
      </c>
      <c r="Z194" s="5"/>
      <c r="AA194" s="5"/>
      <c r="AC194" s="250" t="s">
        <v>520</v>
      </c>
      <c r="AD194" s="255" t="s">
        <v>703</v>
      </c>
      <c r="AE194" s="255" t="s">
        <v>146</v>
      </c>
      <c r="AF194" s="255" t="s">
        <v>147</v>
      </c>
      <c r="AG194" s="255" t="s">
        <v>316</v>
      </c>
      <c r="AH194" s="255" t="s">
        <v>317</v>
      </c>
      <c r="AI194" s="255" t="s">
        <v>564</v>
      </c>
      <c r="AJ194" s="255" t="s">
        <v>565</v>
      </c>
      <c r="AK194" s="255" t="s">
        <v>61</v>
      </c>
      <c r="AL194" s="256" t="s">
        <v>318</v>
      </c>
      <c r="AM194" s="5"/>
      <c r="AN194" s="5"/>
      <c r="AP194" s="250" t="s">
        <v>520</v>
      </c>
      <c r="AQ194" s="255" t="s">
        <v>703</v>
      </c>
      <c r="AR194" s="255" t="s">
        <v>146</v>
      </c>
      <c r="AS194" s="255" t="s">
        <v>147</v>
      </c>
      <c r="AT194" s="255" t="s">
        <v>316</v>
      </c>
      <c r="AU194" s="255" t="s">
        <v>317</v>
      </c>
      <c r="AV194" s="255" t="s">
        <v>564</v>
      </c>
      <c r="AW194" s="255" t="s">
        <v>565</v>
      </c>
      <c r="AX194" s="255" t="s">
        <v>61</v>
      </c>
      <c r="AY194" s="256" t="s">
        <v>318</v>
      </c>
      <c r="AZ194" s="5"/>
      <c r="BA194" s="5"/>
      <c r="BC194" s="250" t="s">
        <v>520</v>
      </c>
      <c r="BD194" s="255" t="s">
        <v>703</v>
      </c>
      <c r="BE194" s="255" t="s">
        <v>146</v>
      </c>
      <c r="BF194" s="255" t="s">
        <v>147</v>
      </c>
      <c r="BG194" s="255" t="s">
        <v>316</v>
      </c>
      <c r="BH194" s="255" t="s">
        <v>317</v>
      </c>
      <c r="BI194" s="255" t="s">
        <v>564</v>
      </c>
      <c r="BJ194" s="255" t="s">
        <v>565</v>
      </c>
      <c r="BK194" s="255" t="s">
        <v>61</v>
      </c>
      <c r="BL194" s="256" t="s">
        <v>318</v>
      </c>
      <c r="BM194" s="5"/>
      <c r="BN194" s="5"/>
    </row>
    <row r="195" spans="3:67" ht="15.75" thickBot="1">
      <c r="C195" s="272"/>
      <c r="D195" s="720"/>
      <c r="E195" s="720"/>
      <c r="F195" s="720"/>
      <c r="G195" s="720"/>
      <c r="H195" s="720"/>
      <c r="I195" s="720"/>
      <c r="J195" s="720"/>
      <c r="K195" s="720"/>
      <c r="L195" s="721"/>
      <c r="M195" s="5"/>
      <c r="N195" s="5"/>
      <c r="O195" s="5"/>
      <c r="P195" s="272"/>
      <c r="Q195" s="720"/>
      <c r="R195" s="720"/>
      <c r="S195" s="720"/>
      <c r="T195" s="720"/>
      <c r="U195" s="720"/>
      <c r="V195" s="720"/>
      <c r="W195" s="720"/>
      <c r="X195" s="720"/>
      <c r="Y195" s="721"/>
      <c r="Z195" s="5"/>
      <c r="AA195" s="5"/>
      <c r="AC195" s="272"/>
      <c r="AD195" s="720"/>
      <c r="AE195" s="720"/>
      <c r="AF195" s="720"/>
      <c r="AG195" s="720"/>
      <c r="AH195" s="720"/>
      <c r="AI195" s="720"/>
      <c r="AJ195" s="720"/>
      <c r="AK195" s="720"/>
      <c r="AL195" s="721"/>
      <c r="AM195" s="5"/>
      <c r="AN195" s="5"/>
      <c r="AP195" s="272"/>
      <c r="AQ195" s="720"/>
      <c r="AR195" s="720"/>
      <c r="AS195" s="720"/>
      <c r="AT195" s="720"/>
      <c r="AU195" s="720"/>
      <c r="AV195" s="720"/>
      <c r="AW195" s="720"/>
      <c r="AX195" s="720"/>
      <c r="AY195" s="721"/>
      <c r="AZ195" s="5"/>
      <c r="BA195" s="5"/>
      <c r="BC195" s="272"/>
      <c r="BD195" s="720"/>
      <c r="BE195" s="720"/>
      <c r="BF195" s="720"/>
      <c r="BG195" s="720"/>
      <c r="BH195" s="720"/>
      <c r="BI195" s="720"/>
      <c r="BJ195" s="720"/>
      <c r="BK195" s="720"/>
      <c r="BL195" s="721"/>
      <c r="BM195" s="5"/>
      <c r="BN195" s="5"/>
    </row>
    <row r="196" spans="3:67"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5"/>
      <c r="N196" s="5"/>
      <c r="O196" s="5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5"/>
      <c r="AA196" s="5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5"/>
      <c r="AN196" s="5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5"/>
      <c r="BA196" s="5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5"/>
      <c r="BN196" s="5"/>
    </row>
    <row r="197" spans="3:67" ht="18">
      <c r="C197" s="10" t="s">
        <v>521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 t="s">
        <v>521</v>
      </c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 t="s">
        <v>521</v>
      </c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 t="s">
        <v>521</v>
      </c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 t="s">
        <v>521</v>
      </c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</row>
    <row r="198" spans="3:67" ht="15.75" thickBot="1"/>
    <row r="199" spans="3:67" ht="15.75" thickBot="1">
      <c r="C199" s="208" t="s">
        <v>331</v>
      </c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73"/>
      <c r="O199" s="366"/>
      <c r="P199" s="208" t="s">
        <v>331</v>
      </c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73"/>
      <c r="AC199" s="208" t="s">
        <v>331</v>
      </c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73"/>
      <c r="AP199" s="208" t="s">
        <v>331</v>
      </c>
      <c r="AQ199" s="208"/>
      <c r="AR199" s="208"/>
      <c r="AS199" s="208"/>
      <c r="AT199" s="208"/>
      <c r="AU199" s="208"/>
      <c r="AV199" s="208"/>
      <c r="AW199" s="208"/>
      <c r="AX199" s="208"/>
      <c r="AY199" s="208"/>
      <c r="AZ199" s="208"/>
      <c r="BA199" s="273"/>
      <c r="BC199" s="208" t="s">
        <v>331</v>
      </c>
      <c r="BD199" s="208"/>
      <c r="BE199" s="208"/>
      <c r="BF199" s="208"/>
      <c r="BG199" s="208"/>
      <c r="BH199" s="208"/>
      <c r="BI199" s="208"/>
      <c r="BJ199" s="208"/>
      <c r="BK199" s="208"/>
      <c r="BL199" s="208"/>
      <c r="BM199" s="208"/>
      <c r="BN199" s="273"/>
    </row>
    <row r="200" spans="3:67" ht="15.75" thickBot="1">
      <c r="C200" s="208"/>
      <c r="D200" s="1193" t="s">
        <v>320</v>
      </c>
      <c r="E200" s="1195"/>
      <c r="F200" s="1195"/>
      <c r="G200" s="1194"/>
      <c r="H200" s="208" t="s">
        <v>321</v>
      </c>
      <c r="I200" s="208"/>
      <c r="J200" s="1193" t="s">
        <v>322</v>
      </c>
      <c r="K200" s="1194"/>
      <c r="L200" s="208" t="s">
        <v>323</v>
      </c>
      <c r="M200" s="208" t="s">
        <v>324</v>
      </c>
      <c r="N200" s="273" t="s">
        <v>332</v>
      </c>
      <c r="O200" s="366"/>
      <c r="P200" s="208"/>
      <c r="Q200" s="208" t="s">
        <v>320</v>
      </c>
      <c r="R200" s="208"/>
      <c r="S200" s="208"/>
      <c r="T200" s="208"/>
      <c r="U200" s="208" t="s">
        <v>321</v>
      </c>
      <c r="V200" s="208"/>
      <c r="W200" s="208" t="s">
        <v>322</v>
      </c>
      <c r="X200" s="208"/>
      <c r="Y200" s="208" t="s">
        <v>323</v>
      </c>
      <c r="Z200" s="208" t="s">
        <v>324</v>
      </c>
      <c r="AA200" s="273" t="s">
        <v>332</v>
      </c>
      <c r="AC200" s="208"/>
      <c r="AD200" s="208" t="s">
        <v>320</v>
      </c>
      <c r="AE200" s="208"/>
      <c r="AF200" s="208"/>
      <c r="AG200" s="208"/>
      <c r="AH200" s="208" t="s">
        <v>321</v>
      </c>
      <c r="AI200" s="208"/>
      <c r="AJ200" s="208" t="s">
        <v>322</v>
      </c>
      <c r="AK200" s="208"/>
      <c r="AL200" s="208" t="s">
        <v>323</v>
      </c>
      <c r="AM200" s="208" t="s">
        <v>324</v>
      </c>
      <c r="AN200" s="273" t="s">
        <v>332</v>
      </c>
      <c r="AP200" s="208"/>
      <c r="AQ200" s="208" t="s">
        <v>320</v>
      </c>
      <c r="AR200" s="208"/>
      <c r="AS200" s="208"/>
      <c r="AT200" s="208"/>
      <c r="AU200" s="208" t="s">
        <v>321</v>
      </c>
      <c r="AV200" s="208"/>
      <c r="AW200" s="208" t="s">
        <v>322</v>
      </c>
      <c r="AX200" s="208"/>
      <c r="AY200" s="208" t="s">
        <v>323</v>
      </c>
      <c r="AZ200" s="208" t="s">
        <v>324</v>
      </c>
      <c r="BA200" s="273" t="s">
        <v>332</v>
      </c>
      <c r="BC200" s="208"/>
      <c r="BD200" s="208" t="s">
        <v>320</v>
      </c>
      <c r="BE200" s="208"/>
      <c r="BF200" s="208"/>
      <c r="BG200" s="208"/>
      <c r="BH200" s="208" t="s">
        <v>321</v>
      </c>
      <c r="BI200" s="208"/>
      <c r="BJ200" s="208" t="s">
        <v>322</v>
      </c>
      <c r="BK200" s="208"/>
      <c r="BL200" s="208" t="s">
        <v>323</v>
      </c>
      <c r="BM200" s="208" t="s">
        <v>324</v>
      </c>
      <c r="BN200" s="273" t="s">
        <v>332</v>
      </c>
    </row>
    <row r="201" spans="3:67">
      <c r="C201" s="208" t="s">
        <v>401</v>
      </c>
      <c r="D201" s="208" t="s">
        <v>402</v>
      </c>
      <c r="E201" s="471" t="s">
        <v>325</v>
      </c>
      <c r="F201" s="472" t="s">
        <v>577</v>
      </c>
      <c r="G201" s="473" t="s">
        <v>326</v>
      </c>
      <c r="H201" s="470" t="s">
        <v>404</v>
      </c>
      <c r="I201" s="208" t="s">
        <v>403</v>
      </c>
      <c r="J201" s="208" t="s">
        <v>404</v>
      </c>
      <c r="K201" s="208" t="s">
        <v>403</v>
      </c>
      <c r="L201" s="208" t="s">
        <v>405</v>
      </c>
      <c r="M201" s="208" t="s">
        <v>405</v>
      </c>
      <c r="N201" s="273" t="s">
        <v>405</v>
      </c>
      <c r="O201" s="366"/>
      <c r="P201" s="208" t="s">
        <v>401</v>
      </c>
      <c r="Q201" s="208" t="s">
        <v>402</v>
      </c>
      <c r="R201" s="471" t="s">
        <v>325</v>
      </c>
      <c r="S201" s="472" t="s">
        <v>577</v>
      </c>
      <c r="T201" s="473" t="s">
        <v>326</v>
      </c>
      <c r="U201" s="470" t="s">
        <v>404</v>
      </c>
      <c r="V201" s="208" t="s">
        <v>403</v>
      </c>
      <c r="W201" s="208" t="s">
        <v>404</v>
      </c>
      <c r="X201" s="208" t="s">
        <v>403</v>
      </c>
      <c r="Y201" s="208" t="s">
        <v>405</v>
      </c>
      <c r="Z201" s="208" t="s">
        <v>405</v>
      </c>
      <c r="AA201" s="273" t="s">
        <v>405</v>
      </c>
      <c r="AC201" s="208" t="s">
        <v>401</v>
      </c>
      <c r="AD201" s="208" t="s">
        <v>402</v>
      </c>
      <c r="AE201" s="471" t="s">
        <v>325</v>
      </c>
      <c r="AF201" s="472" t="s">
        <v>577</v>
      </c>
      <c r="AG201" s="473" t="s">
        <v>326</v>
      </c>
      <c r="AH201" s="470" t="s">
        <v>404</v>
      </c>
      <c r="AI201" s="208" t="s">
        <v>403</v>
      </c>
      <c r="AJ201" s="208" t="s">
        <v>404</v>
      </c>
      <c r="AK201" s="208" t="s">
        <v>403</v>
      </c>
      <c r="AL201" s="208" t="s">
        <v>405</v>
      </c>
      <c r="AM201" s="208" t="s">
        <v>405</v>
      </c>
      <c r="AN201" s="273" t="s">
        <v>405</v>
      </c>
      <c r="AP201" s="208" t="s">
        <v>401</v>
      </c>
      <c r="AQ201" s="208" t="s">
        <v>402</v>
      </c>
      <c r="AR201" s="471" t="s">
        <v>325</v>
      </c>
      <c r="AS201" s="472" t="s">
        <v>577</v>
      </c>
      <c r="AT201" s="473" t="s">
        <v>326</v>
      </c>
      <c r="AU201" s="470" t="s">
        <v>404</v>
      </c>
      <c r="AV201" s="208" t="s">
        <v>403</v>
      </c>
      <c r="AW201" s="208" t="s">
        <v>404</v>
      </c>
      <c r="AX201" s="208" t="s">
        <v>403</v>
      </c>
      <c r="AY201" s="208" t="s">
        <v>405</v>
      </c>
      <c r="AZ201" s="208" t="s">
        <v>405</v>
      </c>
      <c r="BA201" s="273" t="s">
        <v>405</v>
      </c>
      <c r="BC201" s="208" t="s">
        <v>401</v>
      </c>
      <c r="BD201" s="208" t="s">
        <v>402</v>
      </c>
      <c r="BE201" s="471" t="s">
        <v>325</v>
      </c>
      <c r="BF201" s="472" t="s">
        <v>577</v>
      </c>
      <c r="BG201" s="473" t="s">
        <v>326</v>
      </c>
      <c r="BH201" s="470" t="s">
        <v>404</v>
      </c>
      <c r="BI201" s="208" t="s">
        <v>403</v>
      </c>
      <c r="BJ201" s="208" t="s">
        <v>404</v>
      </c>
      <c r="BK201" s="208" t="s">
        <v>403</v>
      </c>
      <c r="BL201" s="208" t="s">
        <v>405</v>
      </c>
      <c r="BM201" s="208" t="s">
        <v>405</v>
      </c>
      <c r="BN201" s="273" t="s">
        <v>405</v>
      </c>
    </row>
    <row r="202" spans="3:67">
      <c r="C202" s="149" t="s">
        <v>406</v>
      </c>
      <c r="D202" s="922"/>
      <c r="E202" s="923"/>
      <c r="F202" s="783" t="e">
        <f>E202/D202</f>
        <v>#DIV/0!</v>
      </c>
      <c r="G202" s="784"/>
      <c r="H202" s="840"/>
      <c r="I202" s="924"/>
      <c r="J202" s="838"/>
      <c r="K202" s="838"/>
      <c r="L202" s="752"/>
      <c r="M202" s="930"/>
      <c r="N202" s="830"/>
      <c r="O202" s="366"/>
      <c r="P202" s="149" t="s">
        <v>406</v>
      </c>
      <c r="Q202" s="922"/>
      <c r="R202" s="923"/>
      <c r="S202" s="783" t="e">
        <f>R202/Q202</f>
        <v>#DIV/0!</v>
      </c>
      <c r="T202" s="784"/>
      <c r="U202" s="840"/>
      <c r="V202" s="924"/>
      <c r="W202" s="838"/>
      <c r="X202" s="838"/>
      <c r="Y202" s="752"/>
      <c r="Z202" s="930"/>
      <c r="AA202" s="830"/>
      <c r="AC202" s="149" t="s">
        <v>406</v>
      </c>
      <c r="AD202" s="922"/>
      <c r="AE202" s="923"/>
      <c r="AF202" s="783" t="e">
        <f>AE202/AD202</f>
        <v>#DIV/0!</v>
      </c>
      <c r="AG202" s="784"/>
      <c r="AH202" s="840"/>
      <c r="AI202" s="924"/>
      <c r="AJ202" s="838"/>
      <c r="AK202" s="838"/>
      <c r="AL202" s="752"/>
      <c r="AM202" s="930"/>
      <c r="AN202" s="830"/>
      <c r="AP202" s="149" t="s">
        <v>406</v>
      </c>
      <c r="AQ202" s="922"/>
      <c r="AR202" s="923"/>
      <c r="AS202" s="783" t="e">
        <f>AR202/AQ202</f>
        <v>#DIV/0!</v>
      </c>
      <c r="AT202" s="784"/>
      <c r="AU202" s="840"/>
      <c r="AV202" s="924"/>
      <c r="AW202" s="838"/>
      <c r="AX202" s="838"/>
      <c r="AY202" s="752"/>
      <c r="AZ202" s="930"/>
      <c r="BA202" s="830"/>
      <c r="BC202" s="149" t="s">
        <v>406</v>
      </c>
      <c r="BD202" s="922"/>
      <c r="BE202" s="923"/>
      <c r="BF202" s="783" t="e">
        <f>BE202/BD202</f>
        <v>#DIV/0!</v>
      </c>
      <c r="BG202" s="784"/>
      <c r="BH202" s="840"/>
      <c r="BI202" s="924"/>
      <c r="BJ202" s="838"/>
      <c r="BK202" s="838"/>
      <c r="BL202" s="752"/>
      <c r="BM202" s="930"/>
      <c r="BN202" s="830"/>
    </row>
    <row r="203" spans="3:67">
      <c r="C203" s="274" t="s">
        <v>407</v>
      </c>
      <c r="D203" s="925"/>
      <c r="E203" s="826"/>
      <c r="F203" s="757" t="e">
        <f t="shared" ref="F203:F206" si="72">E203/D203</f>
        <v>#DIV/0!</v>
      </c>
      <c r="G203" s="785"/>
      <c r="H203" s="843"/>
      <c r="I203" s="787"/>
      <c r="J203" s="719"/>
      <c r="K203" s="719"/>
      <c r="L203" s="753"/>
      <c r="M203" s="931"/>
      <c r="N203" s="932"/>
      <c r="O203" s="366"/>
      <c r="P203" s="274" t="s">
        <v>407</v>
      </c>
      <c r="Q203" s="925"/>
      <c r="R203" s="826"/>
      <c r="S203" s="757" t="e">
        <f t="shared" ref="S203:S206" si="73">R203/Q203</f>
        <v>#DIV/0!</v>
      </c>
      <c r="T203" s="785"/>
      <c r="U203" s="843"/>
      <c r="V203" s="787"/>
      <c r="W203" s="719"/>
      <c r="X203" s="719"/>
      <c r="Y203" s="753"/>
      <c r="Z203" s="931"/>
      <c r="AA203" s="932"/>
      <c r="AC203" s="274" t="s">
        <v>407</v>
      </c>
      <c r="AD203" s="925"/>
      <c r="AE203" s="826"/>
      <c r="AF203" s="757" t="e">
        <f t="shared" ref="AF203:AF206" si="74">AE203/AD203</f>
        <v>#DIV/0!</v>
      </c>
      <c r="AG203" s="785"/>
      <c r="AH203" s="843"/>
      <c r="AI203" s="787"/>
      <c r="AJ203" s="719"/>
      <c r="AK203" s="719"/>
      <c r="AL203" s="753"/>
      <c r="AM203" s="931"/>
      <c r="AN203" s="932"/>
      <c r="AP203" s="274" t="s">
        <v>407</v>
      </c>
      <c r="AQ203" s="925"/>
      <c r="AR203" s="826"/>
      <c r="AS203" s="757" t="e">
        <f t="shared" ref="AS203:AS206" si="75">AR203/AQ203</f>
        <v>#DIV/0!</v>
      </c>
      <c r="AT203" s="785"/>
      <c r="AU203" s="843"/>
      <c r="AV203" s="787"/>
      <c r="AW203" s="719"/>
      <c r="AX203" s="719"/>
      <c r="AY203" s="753"/>
      <c r="AZ203" s="931"/>
      <c r="BA203" s="932"/>
      <c r="BC203" s="274" t="s">
        <v>407</v>
      </c>
      <c r="BD203" s="925"/>
      <c r="BE203" s="826"/>
      <c r="BF203" s="757" t="e">
        <f t="shared" ref="BF203:BF206" si="76">BE203/BD203</f>
        <v>#DIV/0!</v>
      </c>
      <c r="BG203" s="785"/>
      <c r="BH203" s="843"/>
      <c r="BI203" s="787"/>
      <c r="BJ203" s="719"/>
      <c r="BK203" s="719"/>
      <c r="BL203" s="753"/>
      <c r="BM203" s="931"/>
      <c r="BN203" s="932"/>
    </row>
    <row r="204" spans="3:67">
      <c r="C204" s="274" t="s">
        <v>408</v>
      </c>
      <c r="D204" s="926"/>
      <c r="E204" s="827"/>
      <c r="F204" s="757" t="e">
        <f t="shared" si="72"/>
        <v>#DIV/0!</v>
      </c>
      <c r="G204" s="785"/>
      <c r="H204" s="844"/>
      <c r="I204" s="719"/>
      <c r="J204" s="719"/>
      <c r="K204" s="719"/>
      <c r="L204" s="753"/>
      <c r="M204" s="931"/>
      <c r="N204" s="932"/>
      <c r="O204" s="366"/>
      <c r="P204" s="274" t="s">
        <v>408</v>
      </c>
      <c r="Q204" s="926"/>
      <c r="R204" s="827"/>
      <c r="S204" s="757" t="e">
        <f t="shared" si="73"/>
        <v>#DIV/0!</v>
      </c>
      <c r="T204" s="785"/>
      <c r="U204" s="844"/>
      <c r="V204" s="719"/>
      <c r="W204" s="719"/>
      <c r="X204" s="719"/>
      <c r="Y204" s="753"/>
      <c r="Z204" s="931"/>
      <c r="AA204" s="932"/>
      <c r="AC204" s="274" t="s">
        <v>408</v>
      </c>
      <c r="AD204" s="926"/>
      <c r="AE204" s="827"/>
      <c r="AF204" s="757" t="e">
        <f t="shared" si="74"/>
        <v>#DIV/0!</v>
      </c>
      <c r="AG204" s="785"/>
      <c r="AH204" s="844"/>
      <c r="AI204" s="719"/>
      <c r="AJ204" s="719"/>
      <c r="AK204" s="719"/>
      <c r="AL204" s="753"/>
      <c r="AM204" s="931"/>
      <c r="AN204" s="932"/>
      <c r="AP204" s="274" t="s">
        <v>408</v>
      </c>
      <c r="AQ204" s="926"/>
      <c r="AR204" s="827"/>
      <c r="AS204" s="757" t="e">
        <f t="shared" si="75"/>
        <v>#DIV/0!</v>
      </c>
      <c r="AT204" s="785"/>
      <c r="AU204" s="844"/>
      <c r="AV204" s="719"/>
      <c r="AW204" s="719"/>
      <c r="AX204" s="719"/>
      <c r="AY204" s="753"/>
      <c r="AZ204" s="931"/>
      <c r="BA204" s="932"/>
      <c r="BC204" s="274" t="s">
        <v>408</v>
      </c>
      <c r="BD204" s="926"/>
      <c r="BE204" s="827"/>
      <c r="BF204" s="757" t="e">
        <f t="shared" si="76"/>
        <v>#DIV/0!</v>
      </c>
      <c r="BG204" s="785"/>
      <c r="BH204" s="844"/>
      <c r="BI204" s="719"/>
      <c r="BJ204" s="719"/>
      <c r="BK204" s="719"/>
      <c r="BL204" s="753"/>
      <c r="BM204" s="931"/>
      <c r="BN204" s="932"/>
    </row>
    <row r="205" spans="3:67">
      <c r="C205" s="274" t="s">
        <v>409</v>
      </c>
      <c r="D205" s="926"/>
      <c r="E205" s="827"/>
      <c r="F205" s="757" t="e">
        <f t="shared" si="72"/>
        <v>#DIV/0!</v>
      </c>
      <c r="G205" s="785"/>
      <c r="H205" s="844"/>
      <c r="I205" s="719"/>
      <c r="J205" s="719"/>
      <c r="K205" s="719"/>
      <c r="L205" s="753"/>
      <c r="M205" s="931"/>
      <c r="N205" s="932"/>
      <c r="O205" s="366"/>
      <c r="P205" s="274" t="s">
        <v>409</v>
      </c>
      <c r="Q205" s="926"/>
      <c r="R205" s="827"/>
      <c r="S205" s="757" t="e">
        <f t="shared" si="73"/>
        <v>#DIV/0!</v>
      </c>
      <c r="T205" s="785"/>
      <c r="U205" s="844"/>
      <c r="V205" s="719"/>
      <c r="W205" s="719"/>
      <c r="X205" s="719"/>
      <c r="Y205" s="753"/>
      <c r="Z205" s="931"/>
      <c r="AA205" s="932"/>
      <c r="AC205" s="274" t="s">
        <v>409</v>
      </c>
      <c r="AD205" s="926"/>
      <c r="AE205" s="827"/>
      <c r="AF205" s="757" t="e">
        <f t="shared" si="74"/>
        <v>#DIV/0!</v>
      </c>
      <c r="AG205" s="785"/>
      <c r="AH205" s="844"/>
      <c r="AI205" s="719"/>
      <c r="AJ205" s="719"/>
      <c r="AK205" s="719"/>
      <c r="AL205" s="753"/>
      <c r="AM205" s="931"/>
      <c r="AN205" s="932"/>
      <c r="AP205" s="274" t="s">
        <v>409</v>
      </c>
      <c r="AQ205" s="926"/>
      <c r="AR205" s="827"/>
      <c r="AS205" s="757" t="e">
        <f t="shared" si="75"/>
        <v>#DIV/0!</v>
      </c>
      <c r="AT205" s="785"/>
      <c r="AU205" s="844"/>
      <c r="AV205" s="719"/>
      <c r="AW205" s="719"/>
      <c r="AX205" s="719"/>
      <c r="AY205" s="753"/>
      <c r="AZ205" s="931"/>
      <c r="BA205" s="932"/>
      <c r="BC205" s="274" t="s">
        <v>409</v>
      </c>
      <c r="BD205" s="926"/>
      <c r="BE205" s="827"/>
      <c r="BF205" s="757" t="e">
        <f t="shared" si="76"/>
        <v>#DIV/0!</v>
      </c>
      <c r="BG205" s="785"/>
      <c r="BH205" s="844"/>
      <c r="BI205" s="719"/>
      <c r="BJ205" s="719"/>
      <c r="BK205" s="719"/>
      <c r="BL205" s="753"/>
      <c r="BM205" s="931"/>
      <c r="BN205" s="932"/>
    </row>
    <row r="206" spans="3:67" ht="15.75" thickBot="1">
      <c r="C206" s="117" t="s">
        <v>413</v>
      </c>
      <c r="D206" s="927"/>
      <c r="E206" s="833"/>
      <c r="F206" s="761" t="e">
        <f t="shared" si="72"/>
        <v>#DIV/0!</v>
      </c>
      <c r="G206" s="772"/>
      <c r="H206" s="928"/>
      <c r="I206" s="929"/>
      <c r="J206" s="929"/>
      <c r="K206" s="929"/>
      <c r="L206" s="718"/>
      <c r="M206" s="835"/>
      <c r="N206" s="836"/>
      <c r="O206" s="366"/>
      <c r="P206" s="117" t="s">
        <v>413</v>
      </c>
      <c r="Q206" s="927"/>
      <c r="R206" s="833"/>
      <c r="S206" s="761" t="e">
        <f t="shared" si="73"/>
        <v>#DIV/0!</v>
      </c>
      <c r="T206" s="772"/>
      <c r="U206" s="928"/>
      <c r="V206" s="929"/>
      <c r="W206" s="929"/>
      <c r="X206" s="929"/>
      <c r="Y206" s="718"/>
      <c r="Z206" s="835"/>
      <c r="AA206" s="836"/>
      <c r="AC206" s="117" t="s">
        <v>413</v>
      </c>
      <c r="AD206" s="927"/>
      <c r="AE206" s="833"/>
      <c r="AF206" s="761" t="e">
        <f t="shared" si="74"/>
        <v>#DIV/0!</v>
      </c>
      <c r="AG206" s="772"/>
      <c r="AH206" s="928"/>
      <c r="AI206" s="929"/>
      <c r="AJ206" s="929"/>
      <c r="AK206" s="929"/>
      <c r="AL206" s="718"/>
      <c r="AM206" s="835"/>
      <c r="AN206" s="836"/>
      <c r="AP206" s="117" t="s">
        <v>413</v>
      </c>
      <c r="AQ206" s="927"/>
      <c r="AR206" s="833"/>
      <c r="AS206" s="761" t="e">
        <f t="shared" si="75"/>
        <v>#DIV/0!</v>
      </c>
      <c r="AT206" s="772"/>
      <c r="AU206" s="928"/>
      <c r="AV206" s="929"/>
      <c r="AW206" s="929"/>
      <c r="AX206" s="929"/>
      <c r="AY206" s="718"/>
      <c r="AZ206" s="835"/>
      <c r="BA206" s="836"/>
      <c r="BC206" s="117" t="s">
        <v>413</v>
      </c>
      <c r="BD206" s="927"/>
      <c r="BE206" s="833"/>
      <c r="BF206" s="761" t="e">
        <f t="shared" si="76"/>
        <v>#DIV/0!</v>
      </c>
      <c r="BG206" s="772"/>
      <c r="BH206" s="928"/>
      <c r="BI206" s="929"/>
      <c r="BJ206" s="929"/>
      <c r="BK206" s="929"/>
      <c r="BL206" s="718"/>
      <c r="BM206" s="835"/>
      <c r="BN206" s="836"/>
    </row>
    <row r="207" spans="3:67" ht="15.75" thickBot="1">
      <c r="O207" s="366"/>
    </row>
    <row r="208" spans="3:67" ht="15.75" thickBot="1">
      <c r="C208" s="208" t="s">
        <v>410</v>
      </c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73"/>
      <c r="O208" s="366"/>
      <c r="P208" s="208" t="s">
        <v>410</v>
      </c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73"/>
      <c r="AC208" s="208" t="s">
        <v>410</v>
      </c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73"/>
      <c r="AP208" s="208" t="s">
        <v>410</v>
      </c>
      <c r="AQ208" s="208"/>
      <c r="AR208" s="208"/>
      <c r="AS208" s="208"/>
      <c r="AT208" s="208"/>
      <c r="AU208" s="208"/>
      <c r="AV208" s="208"/>
      <c r="AW208" s="208"/>
      <c r="AX208" s="208"/>
      <c r="AY208" s="208"/>
      <c r="AZ208" s="208"/>
      <c r="BA208" s="273"/>
      <c r="BC208" s="208" t="s">
        <v>410</v>
      </c>
      <c r="BD208" s="208"/>
      <c r="BE208" s="208"/>
      <c r="BF208" s="208"/>
      <c r="BG208" s="208"/>
      <c r="BH208" s="208"/>
      <c r="BI208" s="208"/>
      <c r="BJ208" s="208"/>
      <c r="BK208" s="208"/>
      <c r="BL208" s="208"/>
      <c r="BM208" s="208"/>
      <c r="BN208" s="273"/>
    </row>
    <row r="209" spans="3:66" ht="15.75" thickBot="1">
      <c r="C209" s="208"/>
      <c r="D209" s="1193" t="s">
        <v>320</v>
      </c>
      <c r="E209" s="1195"/>
      <c r="F209" s="1195"/>
      <c r="G209" s="1194"/>
      <c r="H209" s="208" t="s">
        <v>321</v>
      </c>
      <c r="I209" s="208"/>
      <c r="J209" s="1193" t="s">
        <v>322</v>
      </c>
      <c r="K209" s="1194"/>
      <c r="L209" s="208" t="s">
        <v>323</v>
      </c>
      <c r="M209" s="208" t="s">
        <v>324</v>
      </c>
      <c r="N209" s="273" t="s">
        <v>332</v>
      </c>
      <c r="O209" s="366"/>
      <c r="P209" s="208"/>
      <c r="Q209" s="1193" t="s">
        <v>320</v>
      </c>
      <c r="R209" s="1195"/>
      <c r="S209" s="1195"/>
      <c r="T209" s="1194"/>
      <c r="U209" s="208" t="s">
        <v>321</v>
      </c>
      <c r="V209" s="208"/>
      <c r="W209" s="1193" t="s">
        <v>322</v>
      </c>
      <c r="X209" s="1194"/>
      <c r="Y209" s="208" t="s">
        <v>323</v>
      </c>
      <c r="Z209" s="208" t="s">
        <v>324</v>
      </c>
      <c r="AA209" s="273" t="s">
        <v>332</v>
      </c>
      <c r="AC209" s="208"/>
      <c r="AD209" s="1193" t="s">
        <v>320</v>
      </c>
      <c r="AE209" s="1195"/>
      <c r="AF209" s="1195"/>
      <c r="AG209" s="1194"/>
      <c r="AH209" s="208" t="s">
        <v>321</v>
      </c>
      <c r="AI209" s="208"/>
      <c r="AJ209" s="1193" t="s">
        <v>322</v>
      </c>
      <c r="AK209" s="1194"/>
      <c r="AL209" s="208" t="s">
        <v>323</v>
      </c>
      <c r="AM209" s="208" t="s">
        <v>324</v>
      </c>
      <c r="AN209" s="273" t="s">
        <v>332</v>
      </c>
      <c r="AP209" s="208"/>
      <c r="AQ209" s="1193" t="s">
        <v>320</v>
      </c>
      <c r="AR209" s="1195"/>
      <c r="AS209" s="1195"/>
      <c r="AT209" s="1194"/>
      <c r="AU209" s="208" t="s">
        <v>321</v>
      </c>
      <c r="AV209" s="208"/>
      <c r="AW209" s="1193" t="s">
        <v>322</v>
      </c>
      <c r="AX209" s="1194"/>
      <c r="AY209" s="208" t="s">
        <v>323</v>
      </c>
      <c r="AZ209" s="208" t="s">
        <v>324</v>
      </c>
      <c r="BA209" s="273" t="s">
        <v>332</v>
      </c>
      <c r="BC209" s="208"/>
      <c r="BD209" s="1193" t="s">
        <v>320</v>
      </c>
      <c r="BE209" s="1195"/>
      <c r="BF209" s="1195"/>
      <c r="BG209" s="1194"/>
      <c r="BH209" s="208" t="s">
        <v>321</v>
      </c>
      <c r="BI209" s="208"/>
      <c r="BJ209" s="1193" t="s">
        <v>322</v>
      </c>
      <c r="BK209" s="1194"/>
      <c r="BL209" s="208" t="s">
        <v>323</v>
      </c>
      <c r="BM209" s="208" t="s">
        <v>324</v>
      </c>
      <c r="BN209" s="273" t="s">
        <v>332</v>
      </c>
    </row>
    <row r="210" spans="3:66">
      <c r="C210" s="208" t="s">
        <v>401</v>
      </c>
      <c r="D210" s="208" t="s">
        <v>402</v>
      </c>
      <c r="E210" s="208" t="s">
        <v>325</v>
      </c>
      <c r="F210" s="208" t="s">
        <v>577</v>
      </c>
      <c r="G210" s="208" t="s">
        <v>326</v>
      </c>
      <c r="H210" s="208" t="s">
        <v>411</v>
      </c>
      <c r="I210" s="208" t="s">
        <v>403</v>
      </c>
      <c r="J210" s="208" t="s">
        <v>404</v>
      </c>
      <c r="K210" s="208" t="s">
        <v>403</v>
      </c>
      <c r="L210" s="208" t="s">
        <v>405</v>
      </c>
      <c r="M210" s="208" t="s">
        <v>405</v>
      </c>
      <c r="N210" s="273" t="s">
        <v>405</v>
      </c>
      <c r="O210" s="366"/>
      <c r="P210" s="208" t="s">
        <v>401</v>
      </c>
      <c r="Q210" s="208" t="s">
        <v>402</v>
      </c>
      <c r="R210" s="208" t="s">
        <v>325</v>
      </c>
      <c r="S210" s="208" t="s">
        <v>577</v>
      </c>
      <c r="T210" s="208" t="s">
        <v>326</v>
      </c>
      <c r="U210" s="208" t="s">
        <v>411</v>
      </c>
      <c r="V210" s="208" t="s">
        <v>403</v>
      </c>
      <c r="W210" s="208" t="s">
        <v>404</v>
      </c>
      <c r="X210" s="208" t="s">
        <v>403</v>
      </c>
      <c r="Y210" s="208" t="s">
        <v>405</v>
      </c>
      <c r="Z210" s="208" t="s">
        <v>405</v>
      </c>
      <c r="AA210" s="273" t="s">
        <v>405</v>
      </c>
      <c r="AC210" s="208" t="s">
        <v>401</v>
      </c>
      <c r="AD210" s="208" t="s">
        <v>402</v>
      </c>
      <c r="AE210" s="208" t="s">
        <v>325</v>
      </c>
      <c r="AF210" s="208" t="s">
        <v>577</v>
      </c>
      <c r="AG210" s="208" t="s">
        <v>326</v>
      </c>
      <c r="AH210" s="208" t="s">
        <v>411</v>
      </c>
      <c r="AI210" s="208" t="s">
        <v>403</v>
      </c>
      <c r="AJ210" s="208" t="s">
        <v>404</v>
      </c>
      <c r="AK210" s="208" t="s">
        <v>403</v>
      </c>
      <c r="AL210" s="208" t="s">
        <v>405</v>
      </c>
      <c r="AM210" s="208" t="s">
        <v>405</v>
      </c>
      <c r="AN210" s="273" t="s">
        <v>405</v>
      </c>
      <c r="AP210" s="208" t="s">
        <v>401</v>
      </c>
      <c r="AQ210" s="208" t="s">
        <v>402</v>
      </c>
      <c r="AR210" s="208" t="s">
        <v>325</v>
      </c>
      <c r="AS210" s="208" t="s">
        <v>577</v>
      </c>
      <c r="AT210" s="208" t="s">
        <v>326</v>
      </c>
      <c r="AU210" s="208" t="s">
        <v>411</v>
      </c>
      <c r="AV210" s="208" t="s">
        <v>403</v>
      </c>
      <c r="AW210" s="208" t="s">
        <v>404</v>
      </c>
      <c r="AX210" s="208" t="s">
        <v>403</v>
      </c>
      <c r="AY210" s="208" t="s">
        <v>405</v>
      </c>
      <c r="AZ210" s="208" t="s">
        <v>405</v>
      </c>
      <c r="BA210" s="273" t="s">
        <v>405</v>
      </c>
      <c r="BC210" s="208" t="s">
        <v>401</v>
      </c>
      <c r="BD210" s="208" t="s">
        <v>402</v>
      </c>
      <c r="BE210" s="208" t="s">
        <v>325</v>
      </c>
      <c r="BF210" s="208" t="s">
        <v>577</v>
      </c>
      <c r="BG210" s="208" t="s">
        <v>326</v>
      </c>
      <c r="BH210" s="208" t="s">
        <v>411</v>
      </c>
      <c r="BI210" s="208" t="s">
        <v>403</v>
      </c>
      <c r="BJ210" s="208" t="s">
        <v>404</v>
      </c>
      <c r="BK210" s="208" t="s">
        <v>403</v>
      </c>
      <c r="BL210" s="208" t="s">
        <v>405</v>
      </c>
      <c r="BM210" s="208" t="s">
        <v>405</v>
      </c>
      <c r="BN210" s="273" t="s">
        <v>405</v>
      </c>
    </row>
    <row r="211" spans="3:66">
      <c r="C211" s="149" t="s">
        <v>406</v>
      </c>
      <c r="D211" s="922"/>
      <c r="E211" s="923"/>
      <c r="F211" s="783" t="e">
        <f>E211/D211</f>
        <v>#DIV/0!</v>
      </c>
      <c r="G211" s="784"/>
      <c r="H211" s="924"/>
      <c r="I211" s="924"/>
      <c r="J211" s="838"/>
      <c r="K211" s="838"/>
      <c r="L211" s="752"/>
      <c r="M211" s="930"/>
      <c r="N211" s="930"/>
      <c r="O211" s="366"/>
      <c r="P211" s="149" t="s">
        <v>406</v>
      </c>
      <c r="Q211" s="922"/>
      <c r="R211" s="923"/>
      <c r="S211" s="783" t="e">
        <f>R211/Q211</f>
        <v>#DIV/0!</v>
      </c>
      <c r="T211" s="784"/>
      <c r="U211" s="924"/>
      <c r="V211" s="924"/>
      <c r="W211" s="838"/>
      <c r="X211" s="838"/>
      <c r="Y211" s="752"/>
      <c r="Z211" s="930"/>
      <c r="AA211" s="930"/>
      <c r="AC211" s="149" t="s">
        <v>406</v>
      </c>
      <c r="AD211" s="922"/>
      <c r="AE211" s="923"/>
      <c r="AF211" s="783" t="e">
        <f>AE211/AD211</f>
        <v>#DIV/0!</v>
      </c>
      <c r="AG211" s="784"/>
      <c r="AH211" s="924"/>
      <c r="AI211" s="924"/>
      <c r="AJ211" s="838"/>
      <c r="AK211" s="838"/>
      <c r="AL211" s="752"/>
      <c r="AM211" s="930"/>
      <c r="AN211" s="930"/>
      <c r="AP211" s="149" t="s">
        <v>406</v>
      </c>
      <c r="AQ211" s="922"/>
      <c r="AR211" s="923"/>
      <c r="AS211" s="783" t="e">
        <f>AR211/AQ211</f>
        <v>#DIV/0!</v>
      </c>
      <c r="AT211" s="784"/>
      <c r="AU211" s="924"/>
      <c r="AV211" s="924"/>
      <c r="AW211" s="838"/>
      <c r="AX211" s="838"/>
      <c r="AY211" s="752"/>
      <c r="AZ211" s="930"/>
      <c r="BA211" s="930"/>
      <c r="BC211" s="149" t="s">
        <v>406</v>
      </c>
      <c r="BD211" s="922"/>
      <c r="BE211" s="923"/>
      <c r="BF211" s="783" t="e">
        <f>BE211/BD211</f>
        <v>#DIV/0!</v>
      </c>
      <c r="BG211" s="784"/>
      <c r="BH211" s="924"/>
      <c r="BI211" s="924"/>
      <c r="BJ211" s="838"/>
      <c r="BK211" s="838"/>
      <c r="BL211" s="752"/>
      <c r="BM211" s="930"/>
      <c r="BN211" s="930"/>
    </row>
    <row r="212" spans="3:66">
      <c r="C212" s="274" t="s">
        <v>407</v>
      </c>
      <c r="D212" s="925"/>
      <c r="E212" s="826"/>
      <c r="F212" s="757" t="e">
        <f t="shared" ref="F212:F215" si="77">E212/D212</f>
        <v>#DIV/0!</v>
      </c>
      <c r="G212" s="785"/>
      <c r="H212" s="787"/>
      <c r="I212" s="787"/>
      <c r="J212" s="719"/>
      <c r="K212" s="719"/>
      <c r="L212" s="753"/>
      <c r="M212" s="931"/>
      <c r="N212" s="931"/>
      <c r="O212" s="366"/>
      <c r="P212" s="274" t="s">
        <v>407</v>
      </c>
      <c r="Q212" s="925"/>
      <c r="R212" s="826"/>
      <c r="S212" s="757" t="e">
        <f t="shared" ref="S212:S215" si="78">R212/Q212</f>
        <v>#DIV/0!</v>
      </c>
      <c r="T212" s="785"/>
      <c r="U212" s="787"/>
      <c r="V212" s="787"/>
      <c r="W212" s="719"/>
      <c r="X212" s="719"/>
      <c r="Y212" s="753"/>
      <c r="Z212" s="931"/>
      <c r="AA212" s="931"/>
      <c r="AC212" s="274" t="s">
        <v>407</v>
      </c>
      <c r="AD212" s="925"/>
      <c r="AE212" s="826"/>
      <c r="AF212" s="757" t="e">
        <f t="shared" ref="AF212:AF215" si="79">AE212/AD212</f>
        <v>#DIV/0!</v>
      </c>
      <c r="AG212" s="785"/>
      <c r="AH212" s="787"/>
      <c r="AI212" s="787"/>
      <c r="AJ212" s="719"/>
      <c r="AK212" s="719"/>
      <c r="AL212" s="753"/>
      <c r="AM212" s="931"/>
      <c r="AN212" s="931"/>
      <c r="AP212" s="274" t="s">
        <v>407</v>
      </c>
      <c r="AQ212" s="925"/>
      <c r="AR212" s="826"/>
      <c r="AS212" s="757" t="e">
        <f t="shared" ref="AS212:AS215" si="80">AR212/AQ212</f>
        <v>#DIV/0!</v>
      </c>
      <c r="AT212" s="785"/>
      <c r="AU212" s="787"/>
      <c r="AV212" s="787"/>
      <c r="AW212" s="719"/>
      <c r="AX212" s="719"/>
      <c r="AY212" s="753"/>
      <c r="AZ212" s="931"/>
      <c r="BA212" s="931"/>
      <c r="BC212" s="274" t="s">
        <v>407</v>
      </c>
      <c r="BD212" s="925"/>
      <c r="BE212" s="826"/>
      <c r="BF212" s="757" t="e">
        <f t="shared" ref="BF212:BF215" si="81">BE212/BD212</f>
        <v>#DIV/0!</v>
      </c>
      <c r="BG212" s="785"/>
      <c r="BH212" s="787"/>
      <c r="BI212" s="787"/>
      <c r="BJ212" s="719"/>
      <c r="BK212" s="719"/>
      <c r="BL212" s="753"/>
      <c r="BM212" s="931"/>
      <c r="BN212" s="931"/>
    </row>
    <row r="213" spans="3:66">
      <c r="C213" s="274" t="s">
        <v>408</v>
      </c>
      <c r="D213" s="926"/>
      <c r="E213" s="827"/>
      <c r="F213" s="757" t="e">
        <f t="shared" si="77"/>
        <v>#DIV/0!</v>
      </c>
      <c r="G213" s="785"/>
      <c r="H213" s="719"/>
      <c r="I213" s="719"/>
      <c r="J213" s="719"/>
      <c r="K213" s="719"/>
      <c r="L213" s="753"/>
      <c r="M213" s="931"/>
      <c r="N213" s="931"/>
      <c r="O213" s="366"/>
      <c r="P213" s="274" t="s">
        <v>408</v>
      </c>
      <c r="Q213" s="926"/>
      <c r="R213" s="827"/>
      <c r="S213" s="757" t="e">
        <f t="shared" si="78"/>
        <v>#DIV/0!</v>
      </c>
      <c r="T213" s="785"/>
      <c r="U213" s="719"/>
      <c r="V213" s="719"/>
      <c r="W213" s="719"/>
      <c r="X213" s="719"/>
      <c r="Y213" s="753"/>
      <c r="Z213" s="931"/>
      <c r="AA213" s="931"/>
      <c r="AC213" s="274" t="s">
        <v>408</v>
      </c>
      <c r="AD213" s="926"/>
      <c r="AE213" s="827"/>
      <c r="AF213" s="757" t="e">
        <f t="shared" si="79"/>
        <v>#DIV/0!</v>
      </c>
      <c r="AG213" s="785"/>
      <c r="AH213" s="719"/>
      <c r="AI213" s="719"/>
      <c r="AJ213" s="719"/>
      <c r="AK213" s="719"/>
      <c r="AL213" s="753"/>
      <c r="AM213" s="931"/>
      <c r="AN213" s="931"/>
      <c r="AP213" s="274" t="s">
        <v>408</v>
      </c>
      <c r="AQ213" s="926"/>
      <c r="AR213" s="827"/>
      <c r="AS213" s="757" t="e">
        <f t="shared" si="80"/>
        <v>#DIV/0!</v>
      </c>
      <c r="AT213" s="785"/>
      <c r="AU213" s="719"/>
      <c r="AV213" s="719"/>
      <c r="AW213" s="719"/>
      <c r="AX213" s="719"/>
      <c r="AY213" s="753"/>
      <c r="AZ213" s="931"/>
      <c r="BA213" s="931"/>
      <c r="BC213" s="274" t="s">
        <v>408</v>
      </c>
      <c r="BD213" s="926"/>
      <c r="BE213" s="827"/>
      <c r="BF213" s="757" t="e">
        <f t="shared" si="81"/>
        <v>#DIV/0!</v>
      </c>
      <c r="BG213" s="785"/>
      <c r="BH213" s="719"/>
      <c r="BI213" s="719"/>
      <c r="BJ213" s="719"/>
      <c r="BK213" s="719"/>
      <c r="BL213" s="753"/>
      <c r="BM213" s="931"/>
      <c r="BN213" s="931"/>
    </row>
    <row r="214" spans="3:66">
      <c r="C214" s="274" t="s">
        <v>409</v>
      </c>
      <c r="D214" s="926"/>
      <c r="E214" s="827"/>
      <c r="F214" s="757" t="e">
        <f t="shared" si="77"/>
        <v>#DIV/0!</v>
      </c>
      <c r="G214" s="785"/>
      <c r="H214" s="719"/>
      <c r="I214" s="719"/>
      <c r="J214" s="719"/>
      <c r="K214" s="719"/>
      <c r="L214" s="753"/>
      <c r="M214" s="931"/>
      <c r="N214" s="931"/>
      <c r="O214" s="366"/>
      <c r="P214" s="274" t="s">
        <v>409</v>
      </c>
      <c r="Q214" s="926"/>
      <c r="R214" s="827"/>
      <c r="S214" s="757" t="e">
        <f t="shared" si="78"/>
        <v>#DIV/0!</v>
      </c>
      <c r="T214" s="785"/>
      <c r="U214" s="719"/>
      <c r="V214" s="719"/>
      <c r="W214" s="719"/>
      <c r="X214" s="719"/>
      <c r="Y214" s="753"/>
      <c r="Z214" s="931"/>
      <c r="AA214" s="931"/>
      <c r="AC214" s="274" t="s">
        <v>409</v>
      </c>
      <c r="AD214" s="926"/>
      <c r="AE214" s="827"/>
      <c r="AF214" s="757" t="e">
        <f t="shared" si="79"/>
        <v>#DIV/0!</v>
      </c>
      <c r="AG214" s="785"/>
      <c r="AH214" s="719"/>
      <c r="AI214" s="719"/>
      <c r="AJ214" s="719"/>
      <c r="AK214" s="719"/>
      <c r="AL214" s="753"/>
      <c r="AM214" s="931"/>
      <c r="AN214" s="931"/>
      <c r="AP214" s="274" t="s">
        <v>409</v>
      </c>
      <c r="AQ214" s="926"/>
      <c r="AR214" s="827"/>
      <c r="AS214" s="757" t="e">
        <f t="shared" si="80"/>
        <v>#DIV/0!</v>
      </c>
      <c r="AT214" s="785"/>
      <c r="AU214" s="719"/>
      <c r="AV214" s="719"/>
      <c r="AW214" s="719"/>
      <c r="AX214" s="719"/>
      <c r="AY214" s="753"/>
      <c r="AZ214" s="931"/>
      <c r="BA214" s="931"/>
      <c r="BC214" s="274" t="s">
        <v>409</v>
      </c>
      <c r="BD214" s="926"/>
      <c r="BE214" s="827"/>
      <c r="BF214" s="757" t="e">
        <f t="shared" si="81"/>
        <v>#DIV/0!</v>
      </c>
      <c r="BG214" s="785"/>
      <c r="BH214" s="719"/>
      <c r="BI214" s="719"/>
      <c r="BJ214" s="719"/>
      <c r="BK214" s="719"/>
      <c r="BL214" s="753"/>
      <c r="BM214" s="931"/>
      <c r="BN214" s="931"/>
    </row>
    <row r="215" spans="3:66" ht="15.75" thickBot="1">
      <c r="C215" s="117" t="s">
        <v>413</v>
      </c>
      <c r="D215" s="927"/>
      <c r="E215" s="833"/>
      <c r="F215" s="761" t="e">
        <f t="shared" si="77"/>
        <v>#DIV/0!</v>
      </c>
      <c r="G215" s="772"/>
      <c r="H215" s="929"/>
      <c r="I215" s="929"/>
      <c r="J215" s="929"/>
      <c r="K215" s="929"/>
      <c r="L215" s="718"/>
      <c r="M215" s="835"/>
      <c r="N215" s="835"/>
      <c r="O215" s="366"/>
      <c r="P215" s="117" t="s">
        <v>413</v>
      </c>
      <c r="Q215" s="927"/>
      <c r="R215" s="833"/>
      <c r="S215" s="761" t="e">
        <f t="shared" si="78"/>
        <v>#DIV/0!</v>
      </c>
      <c r="T215" s="772"/>
      <c r="U215" s="929"/>
      <c r="V215" s="929"/>
      <c r="W215" s="929"/>
      <c r="X215" s="929"/>
      <c r="Y215" s="718"/>
      <c r="Z215" s="835"/>
      <c r="AA215" s="835"/>
      <c r="AC215" s="117" t="s">
        <v>413</v>
      </c>
      <c r="AD215" s="927"/>
      <c r="AE215" s="833"/>
      <c r="AF215" s="761" t="e">
        <f t="shared" si="79"/>
        <v>#DIV/0!</v>
      </c>
      <c r="AG215" s="772"/>
      <c r="AH215" s="929"/>
      <c r="AI215" s="929"/>
      <c r="AJ215" s="929"/>
      <c r="AK215" s="929"/>
      <c r="AL215" s="718"/>
      <c r="AM215" s="835"/>
      <c r="AN215" s="835"/>
      <c r="AP215" s="117" t="s">
        <v>413</v>
      </c>
      <c r="AQ215" s="927"/>
      <c r="AR215" s="833"/>
      <c r="AS215" s="761" t="e">
        <f t="shared" si="80"/>
        <v>#DIV/0!</v>
      </c>
      <c r="AT215" s="772"/>
      <c r="AU215" s="929"/>
      <c r="AV215" s="929"/>
      <c r="AW215" s="929"/>
      <c r="AX215" s="929"/>
      <c r="AY215" s="718"/>
      <c r="AZ215" s="835"/>
      <c r="BA215" s="835"/>
      <c r="BC215" s="117" t="s">
        <v>413</v>
      </c>
      <c r="BD215" s="927"/>
      <c r="BE215" s="833"/>
      <c r="BF215" s="761" t="e">
        <f t="shared" si="81"/>
        <v>#DIV/0!</v>
      </c>
      <c r="BG215" s="772"/>
      <c r="BH215" s="929"/>
      <c r="BI215" s="929"/>
      <c r="BJ215" s="929"/>
      <c r="BK215" s="929"/>
      <c r="BL215" s="718"/>
      <c r="BM215" s="835"/>
      <c r="BN215" s="835"/>
    </row>
    <row r="216" spans="3:66" ht="15.75" thickBot="1">
      <c r="O216" s="366"/>
    </row>
    <row r="217" spans="3:66" ht="15.75" thickBot="1">
      <c r="C217" s="208" t="s">
        <v>412</v>
      </c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73"/>
      <c r="O217" s="366"/>
      <c r="P217" s="208" t="s">
        <v>412</v>
      </c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73"/>
      <c r="AC217" s="208" t="s">
        <v>412</v>
      </c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73"/>
      <c r="AP217" s="208" t="s">
        <v>412</v>
      </c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73"/>
      <c r="BC217" s="208" t="s">
        <v>412</v>
      </c>
      <c r="BD217" s="208"/>
      <c r="BE217" s="208"/>
      <c r="BF217" s="208"/>
      <c r="BG217" s="208"/>
      <c r="BH217" s="208"/>
      <c r="BI217" s="208"/>
      <c r="BJ217" s="208"/>
      <c r="BK217" s="208"/>
      <c r="BL217" s="208"/>
      <c r="BM217" s="208"/>
      <c r="BN217" s="273"/>
    </row>
    <row r="218" spans="3:66" ht="15.75" thickBot="1">
      <c r="C218" s="208"/>
      <c r="D218" s="1193" t="s">
        <v>320</v>
      </c>
      <c r="E218" s="1195"/>
      <c r="F218" s="1195"/>
      <c r="G218" s="1194"/>
      <c r="H218" s="208" t="s">
        <v>321</v>
      </c>
      <c r="I218" s="208"/>
      <c r="J218" s="1193" t="s">
        <v>322</v>
      </c>
      <c r="K218" s="1194"/>
      <c r="L218" s="208" t="s">
        <v>323</v>
      </c>
      <c r="M218" s="208" t="s">
        <v>324</v>
      </c>
      <c r="N218" s="273" t="s">
        <v>332</v>
      </c>
      <c r="O218" s="366"/>
      <c r="P218" s="208"/>
      <c r="Q218" s="1193" t="s">
        <v>320</v>
      </c>
      <c r="R218" s="1195"/>
      <c r="S218" s="1195"/>
      <c r="T218" s="1194"/>
      <c r="U218" s="208" t="s">
        <v>321</v>
      </c>
      <c r="V218" s="208"/>
      <c r="W218" s="1193" t="s">
        <v>322</v>
      </c>
      <c r="X218" s="1194"/>
      <c r="Y218" s="208" t="s">
        <v>323</v>
      </c>
      <c r="Z218" s="208" t="s">
        <v>324</v>
      </c>
      <c r="AA218" s="273" t="s">
        <v>332</v>
      </c>
      <c r="AC218" s="208"/>
      <c r="AD218" s="1193" t="s">
        <v>320</v>
      </c>
      <c r="AE218" s="1195"/>
      <c r="AF218" s="1195"/>
      <c r="AG218" s="1194"/>
      <c r="AH218" s="208" t="s">
        <v>321</v>
      </c>
      <c r="AI218" s="208"/>
      <c r="AJ218" s="1193" t="s">
        <v>322</v>
      </c>
      <c r="AK218" s="1194"/>
      <c r="AL218" s="208" t="s">
        <v>323</v>
      </c>
      <c r="AM218" s="208" t="s">
        <v>324</v>
      </c>
      <c r="AN218" s="273" t="s">
        <v>332</v>
      </c>
      <c r="AP218" s="208"/>
      <c r="AQ218" s="1193" t="s">
        <v>320</v>
      </c>
      <c r="AR218" s="1195"/>
      <c r="AS218" s="1195"/>
      <c r="AT218" s="1194"/>
      <c r="AU218" s="208" t="s">
        <v>321</v>
      </c>
      <c r="AV218" s="208"/>
      <c r="AW218" s="1193" t="s">
        <v>322</v>
      </c>
      <c r="AX218" s="1194"/>
      <c r="AY218" s="208" t="s">
        <v>323</v>
      </c>
      <c r="AZ218" s="208" t="s">
        <v>324</v>
      </c>
      <c r="BA218" s="273" t="s">
        <v>332</v>
      </c>
      <c r="BC218" s="208"/>
      <c r="BD218" s="1193" t="s">
        <v>320</v>
      </c>
      <c r="BE218" s="1195"/>
      <c r="BF218" s="1195"/>
      <c r="BG218" s="1194"/>
      <c r="BH218" s="208" t="s">
        <v>321</v>
      </c>
      <c r="BI218" s="208"/>
      <c r="BJ218" s="1193" t="s">
        <v>322</v>
      </c>
      <c r="BK218" s="1194"/>
      <c r="BL218" s="208" t="s">
        <v>323</v>
      </c>
      <c r="BM218" s="208" t="s">
        <v>324</v>
      </c>
      <c r="BN218" s="273" t="s">
        <v>332</v>
      </c>
    </row>
    <row r="219" spans="3:66">
      <c r="C219" s="208" t="s">
        <v>401</v>
      </c>
      <c r="D219" s="208" t="s">
        <v>402</v>
      </c>
      <c r="E219" s="208" t="s">
        <v>325</v>
      </c>
      <c r="F219" s="208" t="s">
        <v>577</v>
      </c>
      <c r="G219" s="208" t="s">
        <v>326</v>
      </c>
      <c r="H219" s="471" t="s">
        <v>411</v>
      </c>
      <c r="I219" s="473" t="s">
        <v>403</v>
      </c>
      <c r="J219" s="471" t="s">
        <v>404</v>
      </c>
      <c r="K219" s="473" t="s">
        <v>403</v>
      </c>
      <c r="L219" s="208" t="s">
        <v>405</v>
      </c>
      <c r="M219" s="208" t="s">
        <v>405</v>
      </c>
      <c r="N219" s="273" t="s">
        <v>405</v>
      </c>
      <c r="O219" s="366"/>
      <c r="P219" s="208" t="s">
        <v>401</v>
      </c>
      <c r="Q219" s="208" t="s">
        <v>402</v>
      </c>
      <c r="R219" s="208" t="s">
        <v>325</v>
      </c>
      <c r="S219" s="208" t="s">
        <v>577</v>
      </c>
      <c r="T219" s="208" t="s">
        <v>326</v>
      </c>
      <c r="U219" s="471" t="s">
        <v>411</v>
      </c>
      <c r="V219" s="473" t="s">
        <v>403</v>
      </c>
      <c r="W219" s="471" t="s">
        <v>404</v>
      </c>
      <c r="X219" s="473" t="s">
        <v>403</v>
      </c>
      <c r="Y219" s="208" t="s">
        <v>405</v>
      </c>
      <c r="Z219" s="208" t="s">
        <v>405</v>
      </c>
      <c r="AA219" s="273" t="s">
        <v>405</v>
      </c>
      <c r="AC219" s="208" t="s">
        <v>401</v>
      </c>
      <c r="AD219" s="208" t="s">
        <v>402</v>
      </c>
      <c r="AE219" s="208" t="s">
        <v>325</v>
      </c>
      <c r="AF219" s="208" t="s">
        <v>577</v>
      </c>
      <c r="AG219" s="208" t="s">
        <v>326</v>
      </c>
      <c r="AH219" s="471" t="s">
        <v>411</v>
      </c>
      <c r="AI219" s="473" t="s">
        <v>403</v>
      </c>
      <c r="AJ219" s="471" t="s">
        <v>404</v>
      </c>
      <c r="AK219" s="473" t="s">
        <v>403</v>
      </c>
      <c r="AL219" s="208" t="s">
        <v>405</v>
      </c>
      <c r="AM219" s="208" t="s">
        <v>405</v>
      </c>
      <c r="AN219" s="273" t="s">
        <v>405</v>
      </c>
      <c r="AP219" s="208" t="s">
        <v>401</v>
      </c>
      <c r="AQ219" s="208" t="s">
        <v>402</v>
      </c>
      <c r="AR219" s="208" t="s">
        <v>325</v>
      </c>
      <c r="AS219" s="208" t="s">
        <v>577</v>
      </c>
      <c r="AT219" s="208" t="s">
        <v>326</v>
      </c>
      <c r="AU219" s="471" t="s">
        <v>411</v>
      </c>
      <c r="AV219" s="473" t="s">
        <v>403</v>
      </c>
      <c r="AW219" s="471" t="s">
        <v>404</v>
      </c>
      <c r="AX219" s="473" t="s">
        <v>403</v>
      </c>
      <c r="AY219" s="208" t="s">
        <v>405</v>
      </c>
      <c r="AZ219" s="208" t="s">
        <v>405</v>
      </c>
      <c r="BA219" s="273" t="s">
        <v>405</v>
      </c>
      <c r="BC219" s="208" t="s">
        <v>401</v>
      </c>
      <c r="BD219" s="208" t="s">
        <v>402</v>
      </c>
      <c r="BE219" s="208" t="s">
        <v>325</v>
      </c>
      <c r="BF219" s="208" t="s">
        <v>577</v>
      </c>
      <c r="BG219" s="208" t="s">
        <v>326</v>
      </c>
      <c r="BH219" s="471" t="s">
        <v>411</v>
      </c>
      <c r="BI219" s="473" t="s">
        <v>403</v>
      </c>
      <c r="BJ219" s="471" t="s">
        <v>404</v>
      </c>
      <c r="BK219" s="473" t="s">
        <v>403</v>
      </c>
      <c r="BL219" s="208" t="s">
        <v>405</v>
      </c>
      <c r="BM219" s="208" t="s">
        <v>405</v>
      </c>
      <c r="BN219" s="273" t="s">
        <v>405</v>
      </c>
    </row>
    <row r="220" spans="3:66">
      <c r="C220" s="149" t="s">
        <v>406</v>
      </c>
      <c r="D220" s="922"/>
      <c r="E220" s="923"/>
      <c r="F220" s="783" t="e">
        <f>E220/D220</f>
        <v>#DIV/0!</v>
      </c>
      <c r="G220" s="784"/>
      <c r="H220" s="933"/>
      <c r="I220" s="934"/>
      <c r="J220" s="841"/>
      <c r="K220" s="838"/>
      <c r="L220" s="752"/>
      <c r="M220" s="930"/>
      <c r="N220" s="930"/>
      <c r="O220" s="366"/>
      <c r="P220" s="149" t="s">
        <v>406</v>
      </c>
      <c r="Q220" s="922"/>
      <c r="R220" s="923"/>
      <c r="S220" s="783" t="e">
        <f>R220/Q220</f>
        <v>#DIV/0!</v>
      </c>
      <c r="T220" s="784"/>
      <c r="U220" s="933"/>
      <c r="V220" s="934"/>
      <c r="W220" s="841"/>
      <c r="X220" s="838"/>
      <c r="Y220" s="752"/>
      <c r="Z220" s="930"/>
      <c r="AA220" s="930"/>
      <c r="AC220" s="149" t="s">
        <v>406</v>
      </c>
      <c r="AD220" s="922"/>
      <c r="AE220" s="923"/>
      <c r="AF220" s="783" t="e">
        <f>AE220/AD220</f>
        <v>#DIV/0!</v>
      </c>
      <c r="AG220" s="784"/>
      <c r="AH220" s="933"/>
      <c r="AI220" s="934"/>
      <c r="AJ220" s="841"/>
      <c r="AK220" s="838"/>
      <c r="AL220" s="752"/>
      <c r="AM220" s="930"/>
      <c r="AN220" s="930"/>
      <c r="AP220" s="149" t="s">
        <v>406</v>
      </c>
      <c r="AQ220" s="922"/>
      <c r="AR220" s="923"/>
      <c r="AS220" s="783" t="e">
        <f>AR220/AQ220</f>
        <v>#DIV/0!</v>
      </c>
      <c r="AT220" s="784"/>
      <c r="AU220" s="933"/>
      <c r="AV220" s="934"/>
      <c r="AW220" s="841"/>
      <c r="AX220" s="838"/>
      <c r="AY220" s="752"/>
      <c r="AZ220" s="930"/>
      <c r="BA220" s="930"/>
      <c r="BC220" s="149" t="s">
        <v>406</v>
      </c>
      <c r="BD220" s="922"/>
      <c r="BE220" s="923"/>
      <c r="BF220" s="783" t="e">
        <f>BE220/BD220</f>
        <v>#DIV/0!</v>
      </c>
      <c r="BG220" s="784"/>
      <c r="BH220" s="933"/>
      <c r="BI220" s="934"/>
      <c r="BJ220" s="841"/>
      <c r="BK220" s="838"/>
      <c r="BL220" s="752"/>
      <c r="BM220" s="930"/>
      <c r="BN220" s="930"/>
    </row>
    <row r="221" spans="3:66">
      <c r="C221" s="274" t="s">
        <v>407</v>
      </c>
      <c r="D221" s="925"/>
      <c r="E221" s="826"/>
      <c r="F221" s="757" t="e">
        <f t="shared" ref="F221:F224" si="82">E221/D221</f>
        <v>#DIV/0!</v>
      </c>
      <c r="G221" s="785"/>
      <c r="H221" s="827"/>
      <c r="I221" s="828"/>
      <c r="J221" s="844"/>
      <c r="K221" s="719"/>
      <c r="L221" s="753"/>
      <c r="M221" s="931"/>
      <c r="N221" s="931"/>
      <c r="O221" s="366"/>
      <c r="P221" s="274" t="s">
        <v>407</v>
      </c>
      <c r="Q221" s="925"/>
      <c r="R221" s="826"/>
      <c r="S221" s="757" t="e">
        <f t="shared" ref="S221:S224" si="83">R221/Q221</f>
        <v>#DIV/0!</v>
      </c>
      <c r="T221" s="785"/>
      <c r="U221" s="827"/>
      <c r="V221" s="828"/>
      <c r="W221" s="844"/>
      <c r="X221" s="719"/>
      <c r="Y221" s="753"/>
      <c r="Z221" s="931"/>
      <c r="AA221" s="931"/>
      <c r="AC221" s="274" t="s">
        <v>407</v>
      </c>
      <c r="AD221" s="925"/>
      <c r="AE221" s="826"/>
      <c r="AF221" s="757" t="e">
        <f t="shared" ref="AF221:AF224" si="84">AE221/AD221</f>
        <v>#DIV/0!</v>
      </c>
      <c r="AG221" s="785"/>
      <c r="AH221" s="827"/>
      <c r="AI221" s="828"/>
      <c r="AJ221" s="844"/>
      <c r="AK221" s="719"/>
      <c r="AL221" s="753"/>
      <c r="AM221" s="931"/>
      <c r="AN221" s="931"/>
      <c r="AP221" s="274" t="s">
        <v>407</v>
      </c>
      <c r="AQ221" s="925"/>
      <c r="AR221" s="826"/>
      <c r="AS221" s="757" t="e">
        <f t="shared" ref="AS221:AS224" si="85">AR221/AQ221</f>
        <v>#DIV/0!</v>
      </c>
      <c r="AT221" s="785"/>
      <c r="AU221" s="827"/>
      <c r="AV221" s="828"/>
      <c r="AW221" s="844"/>
      <c r="AX221" s="719"/>
      <c r="AY221" s="753"/>
      <c r="AZ221" s="931"/>
      <c r="BA221" s="931"/>
      <c r="BC221" s="274" t="s">
        <v>407</v>
      </c>
      <c r="BD221" s="925"/>
      <c r="BE221" s="826"/>
      <c r="BF221" s="757" t="e">
        <f t="shared" ref="BF221:BF224" si="86">BE221/BD221</f>
        <v>#DIV/0!</v>
      </c>
      <c r="BG221" s="785"/>
      <c r="BH221" s="827"/>
      <c r="BI221" s="828"/>
      <c r="BJ221" s="844"/>
      <c r="BK221" s="719"/>
      <c r="BL221" s="753"/>
      <c r="BM221" s="931"/>
      <c r="BN221" s="931"/>
    </row>
    <row r="222" spans="3:66">
      <c r="C222" s="274" t="s">
        <v>408</v>
      </c>
      <c r="D222" s="926"/>
      <c r="E222" s="827"/>
      <c r="F222" s="757" t="e">
        <f t="shared" si="82"/>
        <v>#DIV/0!</v>
      </c>
      <c r="G222" s="785"/>
      <c r="H222" s="826"/>
      <c r="I222" s="785"/>
      <c r="J222" s="844"/>
      <c r="K222" s="719"/>
      <c r="L222" s="753"/>
      <c r="M222" s="931"/>
      <c r="N222" s="931"/>
      <c r="O222" s="366"/>
      <c r="P222" s="274" t="s">
        <v>408</v>
      </c>
      <c r="Q222" s="926"/>
      <c r="R222" s="827"/>
      <c r="S222" s="757" t="e">
        <f t="shared" si="83"/>
        <v>#DIV/0!</v>
      </c>
      <c r="T222" s="785"/>
      <c r="U222" s="826"/>
      <c r="V222" s="785"/>
      <c r="W222" s="844"/>
      <c r="X222" s="719"/>
      <c r="Y222" s="753"/>
      <c r="Z222" s="931"/>
      <c r="AA222" s="931"/>
      <c r="AC222" s="274" t="s">
        <v>408</v>
      </c>
      <c r="AD222" s="926"/>
      <c r="AE222" s="827"/>
      <c r="AF222" s="757" t="e">
        <f t="shared" si="84"/>
        <v>#DIV/0!</v>
      </c>
      <c r="AG222" s="785"/>
      <c r="AH222" s="826"/>
      <c r="AI222" s="785"/>
      <c r="AJ222" s="844"/>
      <c r="AK222" s="719"/>
      <c r="AL222" s="753"/>
      <c r="AM222" s="931"/>
      <c r="AN222" s="931"/>
      <c r="AP222" s="274" t="s">
        <v>408</v>
      </c>
      <c r="AQ222" s="926"/>
      <c r="AR222" s="827"/>
      <c r="AS222" s="757" t="e">
        <f t="shared" si="85"/>
        <v>#DIV/0!</v>
      </c>
      <c r="AT222" s="785"/>
      <c r="AU222" s="826"/>
      <c r="AV222" s="785"/>
      <c r="AW222" s="844"/>
      <c r="AX222" s="719"/>
      <c r="AY222" s="753"/>
      <c r="AZ222" s="931"/>
      <c r="BA222" s="931"/>
      <c r="BC222" s="274" t="s">
        <v>408</v>
      </c>
      <c r="BD222" s="926"/>
      <c r="BE222" s="827"/>
      <c r="BF222" s="757" t="e">
        <f t="shared" si="86"/>
        <v>#DIV/0!</v>
      </c>
      <c r="BG222" s="785"/>
      <c r="BH222" s="826"/>
      <c r="BI222" s="785"/>
      <c r="BJ222" s="844"/>
      <c r="BK222" s="719"/>
      <c r="BL222" s="753"/>
      <c r="BM222" s="931"/>
      <c r="BN222" s="931"/>
    </row>
    <row r="223" spans="3:66">
      <c r="C223" s="274" t="s">
        <v>409</v>
      </c>
      <c r="D223" s="926"/>
      <c r="E223" s="827"/>
      <c r="F223" s="757" t="e">
        <f t="shared" si="82"/>
        <v>#DIV/0!</v>
      </c>
      <c r="G223" s="785"/>
      <c r="H223" s="826"/>
      <c r="I223" s="785"/>
      <c r="J223" s="844"/>
      <c r="K223" s="719"/>
      <c r="L223" s="753"/>
      <c r="M223" s="931"/>
      <c r="N223" s="931"/>
      <c r="O223" s="366"/>
      <c r="P223" s="274" t="s">
        <v>409</v>
      </c>
      <c r="Q223" s="926"/>
      <c r="R223" s="827"/>
      <c r="S223" s="757" t="e">
        <f t="shared" si="83"/>
        <v>#DIV/0!</v>
      </c>
      <c r="T223" s="785"/>
      <c r="U223" s="826"/>
      <c r="V223" s="785"/>
      <c r="W223" s="844"/>
      <c r="X223" s="719"/>
      <c r="Y223" s="753"/>
      <c r="Z223" s="931"/>
      <c r="AA223" s="931"/>
      <c r="AC223" s="274" t="s">
        <v>409</v>
      </c>
      <c r="AD223" s="926"/>
      <c r="AE223" s="827"/>
      <c r="AF223" s="757" t="e">
        <f t="shared" si="84"/>
        <v>#DIV/0!</v>
      </c>
      <c r="AG223" s="785"/>
      <c r="AH223" s="826"/>
      <c r="AI223" s="785"/>
      <c r="AJ223" s="844"/>
      <c r="AK223" s="719"/>
      <c r="AL223" s="753"/>
      <c r="AM223" s="931"/>
      <c r="AN223" s="931"/>
      <c r="AP223" s="274" t="s">
        <v>409</v>
      </c>
      <c r="AQ223" s="926"/>
      <c r="AR223" s="827"/>
      <c r="AS223" s="757" t="e">
        <f t="shared" si="85"/>
        <v>#DIV/0!</v>
      </c>
      <c r="AT223" s="785"/>
      <c r="AU223" s="826"/>
      <c r="AV223" s="785"/>
      <c r="AW223" s="844"/>
      <c r="AX223" s="719"/>
      <c r="AY223" s="753"/>
      <c r="AZ223" s="931"/>
      <c r="BA223" s="931"/>
      <c r="BC223" s="274" t="s">
        <v>409</v>
      </c>
      <c r="BD223" s="926"/>
      <c r="BE223" s="827"/>
      <c r="BF223" s="757" t="e">
        <f t="shared" si="86"/>
        <v>#DIV/0!</v>
      </c>
      <c r="BG223" s="785"/>
      <c r="BH223" s="826"/>
      <c r="BI223" s="785"/>
      <c r="BJ223" s="844"/>
      <c r="BK223" s="719"/>
      <c r="BL223" s="753"/>
      <c r="BM223" s="931"/>
      <c r="BN223" s="931"/>
    </row>
    <row r="224" spans="3:66" ht="15.75" thickBot="1">
      <c r="C224" s="117" t="s">
        <v>413</v>
      </c>
      <c r="D224" s="927"/>
      <c r="E224" s="833"/>
      <c r="F224" s="761" t="e">
        <f t="shared" si="82"/>
        <v>#DIV/0!</v>
      </c>
      <c r="G224" s="772"/>
      <c r="H224" s="834"/>
      <c r="I224" s="772"/>
      <c r="J224" s="928"/>
      <c r="K224" s="929"/>
      <c r="L224" s="718"/>
      <c r="M224" s="835"/>
      <c r="N224" s="835"/>
      <c r="O224" s="366"/>
      <c r="P224" s="117" t="s">
        <v>413</v>
      </c>
      <c r="Q224" s="927"/>
      <c r="R224" s="833"/>
      <c r="S224" s="761" t="e">
        <f t="shared" si="83"/>
        <v>#DIV/0!</v>
      </c>
      <c r="T224" s="772"/>
      <c r="U224" s="834"/>
      <c r="V224" s="772"/>
      <c r="W224" s="928"/>
      <c r="X224" s="929"/>
      <c r="Y224" s="718"/>
      <c r="Z224" s="835"/>
      <c r="AA224" s="835"/>
      <c r="AC224" s="117" t="s">
        <v>413</v>
      </c>
      <c r="AD224" s="927"/>
      <c r="AE224" s="833"/>
      <c r="AF224" s="761" t="e">
        <f t="shared" si="84"/>
        <v>#DIV/0!</v>
      </c>
      <c r="AG224" s="772"/>
      <c r="AH224" s="834"/>
      <c r="AI224" s="772"/>
      <c r="AJ224" s="928"/>
      <c r="AK224" s="929"/>
      <c r="AL224" s="718"/>
      <c r="AM224" s="835"/>
      <c r="AN224" s="835"/>
      <c r="AP224" s="117" t="s">
        <v>413</v>
      </c>
      <c r="AQ224" s="927"/>
      <c r="AR224" s="833"/>
      <c r="AS224" s="761" t="e">
        <f t="shared" si="85"/>
        <v>#DIV/0!</v>
      </c>
      <c r="AT224" s="772"/>
      <c r="AU224" s="834"/>
      <c r="AV224" s="772"/>
      <c r="AW224" s="928"/>
      <c r="AX224" s="929"/>
      <c r="AY224" s="718"/>
      <c r="AZ224" s="835"/>
      <c r="BA224" s="835"/>
      <c r="BC224" s="117" t="s">
        <v>413</v>
      </c>
      <c r="BD224" s="927"/>
      <c r="BE224" s="833"/>
      <c r="BF224" s="761" t="e">
        <f t="shared" si="86"/>
        <v>#DIV/0!</v>
      </c>
      <c r="BG224" s="772"/>
      <c r="BH224" s="834"/>
      <c r="BI224" s="772"/>
      <c r="BJ224" s="928"/>
      <c r="BK224" s="929"/>
      <c r="BL224" s="718"/>
      <c r="BM224" s="835"/>
      <c r="BN224" s="835"/>
    </row>
  </sheetData>
  <mergeCells count="22">
    <mergeCell ref="D200:G200"/>
    <mergeCell ref="D209:G209"/>
    <mergeCell ref="D218:G218"/>
    <mergeCell ref="AJ209:AK209"/>
    <mergeCell ref="AD218:AG218"/>
    <mergeCell ref="AJ218:AK218"/>
    <mergeCell ref="J200:K200"/>
    <mergeCell ref="J209:K209"/>
    <mergeCell ref="J218:K218"/>
    <mergeCell ref="Q209:T209"/>
    <mergeCell ref="W209:X209"/>
    <mergeCell ref="Q218:T218"/>
    <mergeCell ref="W218:X218"/>
    <mergeCell ref="AD209:AG209"/>
    <mergeCell ref="BJ209:BK209"/>
    <mergeCell ref="BD218:BG218"/>
    <mergeCell ref="BJ218:BK218"/>
    <mergeCell ref="AQ209:AT209"/>
    <mergeCell ref="AW209:AX209"/>
    <mergeCell ref="AQ218:AT218"/>
    <mergeCell ref="AW218:AX218"/>
    <mergeCell ref="BD209:BG209"/>
  </mergeCells>
  <pageMargins left="0.7" right="0.7" top="0.75" bottom="0.75" header="0.3" footer="0.3"/>
  <pageSetup paperSize="8" scale="1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C1:DU100"/>
  <sheetViews>
    <sheetView showGridLines="0" zoomScale="70" zoomScaleNormal="70" workbookViewId="0">
      <selection activeCell="F93" sqref="F93:O97"/>
    </sheetView>
  </sheetViews>
  <sheetFormatPr defaultColWidth="9.140625" defaultRowHeight="15"/>
  <cols>
    <col min="1" max="1" width="13.7109375" style="1" customWidth="1"/>
    <col min="2" max="2" width="16.42578125" style="1" customWidth="1"/>
    <col min="3" max="3" width="23.85546875" style="1" customWidth="1"/>
    <col min="4" max="4" width="9.140625" style="1"/>
    <col min="5" max="5" width="44.7109375" style="1" customWidth="1"/>
    <col min="6" max="6" width="13.140625" style="1" customWidth="1"/>
    <col min="7" max="7" width="9.140625" style="1"/>
    <col min="8" max="8" width="11.28515625" style="1" customWidth="1"/>
    <col min="9" max="9" width="11.5703125" style="1" customWidth="1"/>
    <col min="10" max="10" width="9.140625" style="1"/>
    <col min="11" max="11" width="10.28515625" style="1" customWidth="1"/>
    <col min="12" max="12" width="10.5703125" style="1" customWidth="1"/>
    <col min="13" max="13" width="10.7109375" style="1" customWidth="1"/>
    <col min="14" max="14" width="11" style="1" customWidth="1"/>
    <col min="15" max="15" width="14.7109375" style="1" customWidth="1"/>
    <col min="16" max="16" width="14.5703125" style="1" customWidth="1"/>
    <col min="17" max="17" width="14.140625" style="1" customWidth="1"/>
    <col min="18" max="18" width="6.85546875" style="1" bestFit="1" customWidth="1"/>
    <col min="19" max="19" width="9.85546875" style="1" customWidth="1"/>
    <col min="20" max="20" width="13.7109375" style="1" customWidth="1"/>
    <col min="21" max="22" width="9.140625" style="1"/>
    <col min="23" max="23" width="10.5703125" style="1" customWidth="1"/>
    <col min="24" max="30" width="9.140625" style="1"/>
    <col min="31" max="31" width="19.140625" style="1" bestFit="1" customWidth="1"/>
    <col min="32" max="34" width="9.140625" style="1"/>
    <col min="35" max="35" width="6.28515625" style="1" bestFit="1" customWidth="1"/>
    <col min="36" max="43" width="9.140625" style="1"/>
    <col min="44" max="44" width="28.85546875" style="1" bestFit="1" customWidth="1"/>
    <col min="45" max="49" width="9.140625" style="1"/>
    <col min="50" max="50" width="7.42578125" style="1" bestFit="1" customWidth="1"/>
    <col min="51" max="56" width="9.140625" style="1"/>
    <col min="57" max="57" width="32" style="1" bestFit="1" customWidth="1"/>
    <col min="58" max="64" width="9.140625" style="1"/>
    <col min="65" max="65" width="20.42578125" style="1" bestFit="1" customWidth="1"/>
    <col min="66" max="69" width="9.140625" style="1"/>
    <col min="70" max="70" width="25.7109375" style="1" bestFit="1" customWidth="1"/>
    <col min="71" max="75" width="9.140625" style="1"/>
    <col min="76" max="76" width="28" style="1" customWidth="1"/>
    <col min="77" max="79" width="9.140625" style="1"/>
    <col min="80" max="80" width="28.85546875" style="1" bestFit="1" customWidth="1"/>
    <col min="81" max="82" width="9.140625" style="1"/>
    <col min="83" max="83" width="28.85546875" style="1" bestFit="1" customWidth="1"/>
    <col min="84" max="94" width="9.140625" style="1"/>
    <col min="95" max="95" width="28.85546875" style="1" bestFit="1" customWidth="1"/>
    <col min="96" max="96" width="25.7109375" style="1" bestFit="1" customWidth="1"/>
    <col min="97" max="108" width="9.140625" style="1"/>
    <col min="109" max="109" width="28.85546875" style="1" bestFit="1" customWidth="1"/>
    <col min="110" max="110" width="12.7109375" style="1" bestFit="1" customWidth="1"/>
    <col min="111" max="121" width="9.140625" style="1"/>
    <col min="122" max="122" width="19.7109375" style="1" bestFit="1" customWidth="1"/>
    <col min="123" max="124" width="9.140625" style="1"/>
    <col min="125" max="125" width="20.7109375" style="1" bestFit="1" customWidth="1"/>
    <col min="126" max="139" width="9.140625" style="1"/>
    <col min="140" max="140" width="36.140625" style="1" bestFit="1" customWidth="1"/>
    <col min="141" max="146" width="9.140625" style="1"/>
    <col min="147" max="147" width="28.7109375" style="1" customWidth="1"/>
    <col min="148" max="16384" width="9.140625" style="1"/>
  </cols>
  <sheetData>
    <row r="1" spans="3:28" ht="29.25" customHeight="1">
      <c r="C1" s="532" t="s">
        <v>24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3:28" ht="21.75" customHeight="1">
      <c r="C2" s="53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3:28" ht="30" customHeight="1">
      <c r="C3" s="53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3:28" ht="23.25">
      <c r="C4" s="1196" t="s">
        <v>592</v>
      </c>
      <c r="D4" s="1196"/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  <c r="P4" s="1196"/>
      <c r="Q4" s="1196"/>
      <c r="R4" s="1196"/>
      <c r="S4" s="1196"/>
      <c r="T4" s="1196"/>
      <c r="U4" s="1196"/>
      <c r="V4" s="1196"/>
      <c r="W4" s="1196"/>
      <c r="X4" s="1196"/>
      <c r="Y4" s="1196"/>
      <c r="Z4" s="1196"/>
      <c r="AA4" s="1196"/>
      <c r="AB4" s="1196"/>
    </row>
    <row r="7" spans="3:28" ht="18.75" thickBot="1">
      <c r="E7" s="87" t="s">
        <v>289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41"/>
      <c r="R7" s="41"/>
      <c r="S7" s="41"/>
      <c r="T7" s="41"/>
      <c r="U7" s="41"/>
      <c r="V7" s="41"/>
    </row>
    <row r="8" spans="3:28" ht="15.75" thickTop="1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3:28">
      <c r="D9" s="213"/>
      <c r="E9" s="214" t="s">
        <v>290</v>
      </c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6"/>
      <c r="R9" s="45"/>
      <c r="S9" s="45"/>
      <c r="T9" s="45"/>
      <c r="U9" s="45"/>
    </row>
    <row r="10" spans="3:28">
      <c r="D10" s="217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218"/>
      <c r="R10" s="45"/>
      <c r="S10" s="45"/>
      <c r="T10" s="45"/>
      <c r="U10" s="45"/>
    </row>
    <row r="11" spans="3:28">
      <c r="D11" s="217"/>
      <c r="E11" s="219" t="s">
        <v>291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218"/>
      <c r="R11" s="45"/>
      <c r="S11" s="45"/>
      <c r="T11" s="45"/>
      <c r="U11" s="45"/>
    </row>
    <row r="12" spans="3:28">
      <c r="D12" s="217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218"/>
      <c r="R12" s="45"/>
      <c r="S12" s="45"/>
      <c r="T12" s="45"/>
      <c r="U12" s="45"/>
    </row>
    <row r="13" spans="3:28">
      <c r="D13" s="217"/>
      <c r="E13" s="219" t="s">
        <v>706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218"/>
      <c r="R13" s="45"/>
      <c r="S13" s="45"/>
    </row>
    <row r="14" spans="3:28" ht="44.25" customHeight="1">
      <c r="D14" s="217"/>
      <c r="E14" s="1197" t="s">
        <v>292</v>
      </c>
      <c r="F14" s="1198"/>
      <c r="G14" s="1199" t="s">
        <v>293</v>
      </c>
      <c r="H14" s="1200"/>
      <c r="I14" s="1199" t="s">
        <v>294</v>
      </c>
      <c r="J14" s="1200"/>
      <c r="K14" s="66"/>
      <c r="L14" s="66"/>
      <c r="M14" s="66"/>
      <c r="N14" s="66"/>
      <c r="O14" s="66"/>
      <c r="P14" s="66"/>
      <c r="Q14" s="218"/>
    </row>
    <row r="15" spans="3:28">
      <c r="D15" s="217"/>
      <c r="E15" s="1201"/>
      <c r="F15" s="1202"/>
      <c r="G15" s="1201"/>
      <c r="H15" s="1202"/>
      <c r="I15" s="1201"/>
      <c r="J15" s="1202"/>
      <c r="K15" s="66"/>
      <c r="L15" s="66"/>
      <c r="M15" s="66"/>
      <c r="N15" s="66"/>
      <c r="O15" s="66"/>
      <c r="P15" s="66"/>
      <c r="Q15" s="218"/>
    </row>
    <row r="16" spans="3:28" ht="15.75" customHeight="1">
      <c r="D16" s="217"/>
      <c r="E16" s="1201"/>
      <c r="F16" s="1202"/>
      <c r="G16" s="1201"/>
      <c r="H16" s="1202"/>
      <c r="I16" s="1201"/>
      <c r="J16" s="1202"/>
      <c r="K16" s="66"/>
      <c r="L16" s="66"/>
      <c r="M16" s="66"/>
      <c r="N16" s="66"/>
      <c r="O16" s="66"/>
      <c r="P16" s="66"/>
      <c r="Q16" s="218"/>
    </row>
    <row r="17" spans="4:21">
      <c r="D17" s="217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218"/>
    </row>
    <row r="18" spans="4:21" ht="16.5" customHeight="1">
      <c r="D18" s="217"/>
      <c r="E18" s="219" t="s">
        <v>707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218"/>
    </row>
    <row r="19" spans="4:21" ht="15.75" customHeight="1">
      <c r="D19" s="217"/>
      <c r="E19" s="1203" t="s">
        <v>705</v>
      </c>
      <c r="F19" s="1203"/>
      <c r="G19" s="1203"/>
      <c r="H19" s="1203"/>
      <c r="I19" s="1203"/>
      <c r="J19" s="1203"/>
      <c r="K19" s="1203"/>
      <c r="L19" s="1203"/>
      <c r="M19" s="1203"/>
      <c r="N19" s="1203"/>
      <c r="O19" s="1203"/>
      <c r="P19" s="1203"/>
      <c r="Q19" s="218"/>
    </row>
    <row r="20" spans="4:21">
      <c r="D20" s="217"/>
      <c r="E20" s="1204"/>
      <c r="F20" s="1204"/>
      <c r="G20" s="1204"/>
      <c r="H20" s="1204"/>
      <c r="I20" s="1204"/>
      <c r="J20" s="1204"/>
      <c r="K20" s="1204"/>
      <c r="L20" s="1204"/>
      <c r="M20" s="1204"/>
      <c r="N20" s="1204"/>
      <c r="O20" s="1204"/>
      <c r="P20" s="1204"/>
      <c r="Q20" s="218"/>
    </row>
    <row r="21" spans="4:21">
      <c r="D21" s="217"/>
      <c r="E21" s="476" t="s">
        <v>295</v>
      </c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218"/>
    </row>
    <row r="22" spans="4:21">
      <c r="D22" s="217"/>
      <c r="E22" s="1204"/>
      <c r="F22" s="1204"/>
      <c r="G22" s="1204"/>
      <c r="H22" s="1204"/>
      <c r="I22" s="1204"/>
      <c r="J22" s="1204"/>
      <c r="K22" s="1204"/>
      <c r="L22" s="1204"/>
      <c r="M22" s="1204"/>
      <c r="N22" s="1204"/>
      <c r="O22" s="1204"/>
      <c r="P22" s="1204"/>
      <c r="Q22" s="218"/>
      <c r="R22" s="45"/>
      <c r="S22" s="45"/>
      <c r="T22" s="45"/>
      <c r="U22" s="45"/>
    </row>
    <row r="23" spans="4:21">
      <c r="D23" s="217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20"/>
    </row>
    <row r="24" spans="4:21">
      <c r="D24" s="217"/>
      <c r="E24" s="219" t="s">
        <v>708</v>
      </c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20"/>
    </row>
    <row r="25" spans="4:21">
      <c r="D25" s="217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20"/>
    </row>
    <row r="26" spans="4:21" ht="15.75" thickBot="1">
      <c r="D26" s="217"/>
      <c r="E26" s="5"/>
      <c r="F26" s="5"/>
      <c r="G26" s="5"/>
      <c r="H26" s="5"/>
      <c r="I26" s="5"/>
      <c r="J26" s="5"/>
      <c r="K26" s="5"/>
      <c r="L26" s="209"/>
      <c r="M26" s="209"/>
      <c r="N26" s="209"/>
      <c r="O26" s="209"/>
      <c r="P26" s="209"/>
      <c r="Q26" s="220"/>
    </row>
    <row r="27" spans="4:21" ht="15.75" thickBot="1">
      <c r="D27" s="217"/>
      <c r="E27" s="5"/>
      <c r="F27" s="477" t="s">
        <v>556</v>
      </c>
      <c r="G27" s="708" t="s">
        <v>464</v>
      </c>
      <c r="H27" s="709" t="s">
        <v>463</v>
      </c>
      <c r="I27" s="709" t="s">
        <v>462</v>
      </c>
      <c r="J27" s="710" t="s">
        <v>461</v>
      </c>
      <c r="K27" s="5"/>
      <c r="L27" s="209"/>
      <c r="M27" s="209"/>
      <c r="N27" s="209"/>
      <c r="O27" s="209"/>
      <c r="P27" s="209"/>
      <c r="Q27" s="220"/>
    </row>
    <row r="28" spans="4:21">
      <c r="D28" s="217"/>
      <c r="E28" s="480" t="s">
        <v>732</v>
      </c>
      <c r="F28" s="730"/>
      <c r="G28" s="730"/>
      <c r="H28" s="730"/>
      <c r="I28" s="730"/>
      <c r="J28" s="730"/>
      <c r="K28" s="5"/>
      <c r="L28" s="209"/>
      <c r="M28" s="209"/>
      <c r="N28" s="209"/>
      <c r="O28" s="209"/>
      <c r="P28" s="209"/>
      <c r="Q28" s="220"/>
    </row>
    <row r="29" spans="4:21">
      <c r="D29" s="217"/>
      <c r="E29" s="481" t="s">
        <v>296</v>
      </c>
      <c r="F29" s="728"/>
      <c r="G29" s="728"/>
      <c r="H29" s="728"/>
      <c r="I29" s="728"/>
      <c r="J29" s="728"/>
      <c r="K29" s="5"/>
      <c r="L29" s="209"/>
      <c r="M29" s="209"/>
      <c r="N29" s="209"/>
      <c r="O29" s="209"/>
      <c r="P29" s="209"/>
      <c r="Q29" s="220"/>
    </row>
    <row r="30" spans="4:21">
      <c r="D30" s="217"/>
      <c r="E30" s="481" t="s">
        <v>297</v>
      </c>
      <c r="F30" s="728"/>
      <c r="G30" s="728"/>
      <c r="H30" s="728"/>
      <c r="I30" s="728"/>
      <c r="J30" s="728"/>
      <c r="K30" s="5"/>
      <c r="L30" s="209"/>
      <c r="M30" s="209"/>
      <c r="N30" s="209"/>
      <c r="O30" s="209"/>
      <c r="P30" s="209"/>
      <c r="Q30" s="220"/>
    </row>
    <row r="31" spans="4:21">
      <c r="D31" s="217"/>
      <c r="E31" s="481" t="s">
        <v>298</v>
      </c>
      <c r="F31" s="728"/>
      <c r="G31" s="728"/>
      <c r="H31" s="728"/>
      <c r="I31" s="728"/>
      <c r="J31" s="728"/>
      <c r="K31" s="5"/>
      <c r="L31" s="209"/>
      <c r="M31" s="209"/>
      <c r="N31" s="209"/>
      <c r="O31" s="209"/>
      <c r="P31" s="209"/>
      <c r="Q31" s="220"/>
    </row>
    <row r="32" spans="4:21">
      <c r="D32" s="217"/>
      <c r="E32" s="481" t="s">
        <v>299</v>
      </c>
      <c r="F32" s="728"/>
      <c r="G32" s="728"/>
      <c r="H32" s="728"/>
      <c r="I32" s="728"/>
      <c r="J32" s="728"/>
      <c r="K32" s="5"/>
      <c r="L32" s="209"/>
      <c r="M32" s="209"/>
      <c r="N32" s="209"/>
      <c r="O32" s="209"/>
      <c r="P32" s="209"/>
      <c r="Q32" s="220"/>
    </row>
    <row r="33" spans="4:19">
      <c r="D33" s="217"/>
      <c r="E33" s="481" t="s">
        <v>300</v>
      </c>
      <c r="F33" s="727"/>
      <c r="G33" s="727"/>
      <c r="H33" s="727"/>
      <c r="I33" s="727"/>
      <c r="J33" s="727"/>
      <c r="K33" s="5"/>
      <c r="L33" s="209"/>
      <c r="M33" s="209"/>
      <c r="N33" s="209"/>
      <c r="O33" s="209"/>
      <c r="P33" s="209"/>
      <c r="Q33" s="220"/>
    </row>
    <row r="34" spans="4:19">
      <c r="D34" s="217"/>
      <c r="E34" s="481" t="s">
        <v>301</v>
      </c>
      <c r="F34" s="728"/>
      <c r="G34" s="728"/>
      <c r="H34" s="728"/>
      <c r="I34" s="728"/>
      <c r="J34" s="728"/>
      <c r="K34" s="5"/>
      <c r="L34" s="209"/>
      <c r="M34" s="209"/>
      <c r="N34" s="209"/>
      <c r="O34" s="209"/>
      <c r="P34" s="209"/>
      <c r="Q34" s="220"/>
    </row>
    <row r="35" spans="4:19" ht="15.75" thickBot="1">
      <c r="D35" s="217"/>
      <c r="E35" s="482" t="s">
        <v>302</v>
      </c>
      <c r="F35" s="729"/>
      <c r="G35" s="729"/>
      <c r="H35" s="729"/>
      <c r="I35" s="729"/>
      <c r="J35" s="729"/>
      <c r="K35" s="5"/>
      <c r="L35" s="209"/>
      <c r="M35" s="209"/>
      <c r="N35" s="209"/>
      <c r="O35" s="209"/>
      <c r="P35" s="209"/>
      <c r="Q35" s="220"/>
    </row>
    <row r="36" spans="4:19">
      <c r="D36" s="217"/>
      <c r="E36" s="5"/>
      <c r="F36" s="5"/>
      <c r="G36" s="5"/>
      <c r="H36" s="5"/>
      <c r="I36" s="5"/>
      <c r="J36" s="5"/>
      <c r="K36" s="5"/>
      <c r="L36" s="209"/>
      <c r="M36" s="209"/>
      <c r="N36" s="209"/>
      <c r="O36" s="209"/>
      <c r="P36" s="209"/>
      <c r="Q36" s="220"/>
    </row>
    <row r="37" spans="4:19">
      <c r="D37" s="217"/>
      <c r="E37" s="5"/>
      <c r="F37" s="5"/>
      <c r="G37" s="5"/>
      <c r="H37" s="5"/>
      <c r="I37" s="5"/>
      <c r="J37" s="5"/>
      <c r="K37" s="5"/>
      <c r="L37" s="209"/>
      <c r="M37" s="209"/>
      <c r="N37" s="209"/>
      <c r="O37" s="209"/>
      <c r="P37" s="209"/>
      <c r="Q37" s="220"/>
    </row>
    <row r="38" spans="4:19">
      <c r="D38" s="217"/>
      <c r="E38" s="219" t="s">
        <v>709</v>
      </c>
      <c r="F38" s="221"/>
      <c r="G38" s="221"/>
      <c r="H38" s="221"/>
      <c r="I38" s="221"/>
      <c r="J38" s="221"/>
      <c r="K38" s="5"/>
      <c r="L38" s="209"/>
      <c r="M38" s="209"/>
      <c r="N38" s="209"/>
      <c r="O38" s="209"/>
      <c r="P38" s="209"/>
      <c r="Q38" s="220"/>
    </row>
    <row r="39" spans="4:19" ht="15.75" thickBot="1">
      <c r="D39" s="217"/>
      <c r="E39" s="219"/>
      <c r="F39" s="89"/>
      <c r="G39" s="89"/>
      <c r="H39" s="89"/>
      <c r="I39" s="89"/>
      <c r="J39" s="89"/>
      <c r="K39" s="5"/>
      <c r="L39" s="209"/>
      <c r="M39" s="209"/>
      <c r="N39" s="209"/>
      <c r="O39" s="209"/>
      <c r="P39" s="209"/>
      <c r="Q39" s="220"/>
    </row>
    <row r="40" spans="4:19" ht="15.75" thickBot="1">
      <c r="D40" s="217"/>
      <c r="E40" s="5"/>
      <c r="F40" s="711" t="s">
        <v>20</v>
      </c>
      <c r="G40" s="711" t="s">
        <v>20</v>
      </c>
      <c r="H40" s="711" t="s">
        <v>20</v>
      </c>
      <c r="I40" s="711" t="s">
        <v>20</v>
      </c>
      <c r="J40" s="525" t="s">
        <v>20</v>
      </c>
      <c r="K40" s="5"/>
      <c r="L40" s="209"/>
      <c r="M40" s="209"/>
      <c r="N40" s="209"/>
      <c r="O40" s="209"/>
      <c r="P40" s="209"/>
      <c r="Q40" s="220"/>
    </row>
    <row r="41" spans="4:19">
      <c r="D41" s="217"/>
      <c r="E41" s="483" t="s">
        <v>304</v>
      </c>
      <c r="F41" s="735"/>
      <c r="G41" s="735"/>
      <c r="H41" s="735"/>
      <c r="I41" s="735"/>
      <c r="J41" s="736"/>
      <c r="K41" s="5"/>
      <c r="L41" s="209"/>
      <c r="M41" s="209"/>
      <c r="N41" s="209"/>
      <c r="O41" s="209"/>
      <c r="P41" s="209"/>
      <c r="Q41" s="220"/>
    </row>
    <row r="42" spans="4:19">
      <c r="D42" s="217"/>
      <c r="E42" s="212" t="s">
        <v>305</v>
      </c>
      <c r="F42" s="737"/>
      <c r="G42" s="737"/>
      <c r="H42" s="737"/>
      <c r="I42" s="737"/>
      <c r="J42" s="738"/>
      <c r="K42" s="5"/>
      <c r="L42" s="209"/>
      <c r="M42" s="209"/>
      <c r="N42" s="209"/>
      <c r="O42" s="209"/>
      <c r="P42" s="209"/>
      <c r="Q42" s="220"/>
    </row>
    <row r="43" spans="4:19">
      <c r="D43" s="217"/>
      <c r="E43" s="484" t="s">
        <v>58</v>
      </c>
      <c r="F43" s="737"/>
      <c r="G43" s="737"/>
      <c r="H43" s="737"/>
      <c r="I43" s="737"/>
      <c r="J43" s="738"/>
      <c r="K43" s="5"/>
      <c r="L43" s="209"/>
      <c r="M43" s="209"/>
      <c r="N43" s="209"/>
      <c r="O43" s="209"/>
      <c r="P43" s="209"/>
      <c r="Q43" s="220"/>
      <c r="R43" s="42"/>
      <c r="S43" s="42"/>
    </row>
    <row r="44" spans="4:19">
      <c r="D44" s="217"/>
      <c r="E44" s="212" t="s">
        <v>56</v>
      </c>
      <c r="F44" s="737"/>
      <c r="G44" s="737"/>
      <c r="H44" s="737"/>
      <c r="I44" s="737"/>
      <c r="J44" s="738"/>
      <c r="K44" s="5"/>
      <c r="L44" s="209"/>
      <c r="M44" s="209"/>
      <c r="N44" s="209"/>
      <c r="O44" s="209"/>
      <c r="P44" s="209"/>
      <c r="Q44" s="220"/>
      <c r="R44" s="42"/>
      <c r="S44" s="42"/>
    </row>
    <row r="45" spans="4:19">
      <c r="D45" s="217"/>
      <c r="E45" s="212" t="s">
        <v>57</v>
      </c>
      <c r="F45" s="737"/>
      <c r="G45" s="737"/>
      <c r="H45" s="737"/>
      <c r="I45" s="737"/>
      <c r="J45" s="738"/>
      <c r="K45" s="5"/>
      <c r="L45" s="209"/>
      <c r="M45" s="209"/>
      <c r="N45" s="209"/>
      <c r="O45" s="209"/>
      <c r="P45" s="209"/>
      <c r="Q45" s="220"/>
      <c r="R45" s="42"/>
      <c r="S45" s="42"/>
    </row>
    <row r="46" spans="4:19" ht="15.75" thickBot="1">
      <c r="D46" s="217"/>
      <c r="E46" s="485" t="s">
        <v>306</v>
      </c>
      <c r="F46" s="731">
        <f>F53</f>
        <v>0</v>
      </c>
      <c r="G46" s="731">
        <f>G53</f>
        <v>0</v>
      </c>
      <c r="H46" s="731">
        <f t="shared" ref="H46:J46" si="0">H53</f>
        <v>0</v>
      </c>
      <c r="I46" s="731">
        <f t="shared" si="0"/>
        <v>0</v>
      </c>
      <c r="J46" s="732">
        <f t="shared" si="0"/>
        <v>0</v>
      </c>
      <c r="K46" s="5"/>
      <c r="L46" s="209"/>
      <c r="M46" s="209"/>
      <c r="N46" s="209"/>
      <c r="O46" s="209"/>
      <c r="P46" s="209"/>
      <c r="Q46" s="220"/>
      <c r="R46" s="42"/>
      <c r="S46" s="42"/>
    </row>
    <row r="47" spans="4:19" ht="15.75" thickBot="1">
      <c r="D47" s="217"/>
      <c r="E47" s="486" t="s">
        <v>52</v>
      </c>
      <c r="F47" s="731">
        <f>SUM(F41:F46)</f>
        <v>0</v>
      </c>
      <c r="G47" s="731">
        <f>SUM(G41:G46)</f>
        <v>0</v>
      </c>
      <c r="H47" s="731">
        <f t="shared" ref="H47:J47" si="1">SUM(H41:H46)</f>
        <v>0</v>
      </c>
      <c r="I47" s="731">
        <f t="shared" si="1"/>
        <v>0</v>
      </c>
      <c r="J47" s="732">
        <f t="shared" si="1"/>
        <v>0</v>
      </c>
      <c r="K47" s="5"/>
      <c r="L47" s="209"/>
      <c r="M47" s="209"/>
      <c r="N47" s="209"/>
      <c r="O47" s="209"/>
      <c r="P47" s="209"/>
      <c r="Q47" s="220"/>
      <c r="R47" s="42"/>
      <c r="S47" s="42"/>
    </row>
    <row r="48" spans="4:19" ht="42.75" customHeight="1" thickBot="1">
      <c r="D48" s="217"/>
      <c r="E48" s="90" t="s">
        <v>710</v>
      </c>
      <c r="F48" s="89"/>
      <c r="G48" s="89"/>
      <c r="H48" s="89"/>
      <c r="I48" s="89"/>
      <c r="J48" s="89"/>
      <c r="K48" s="5"/>
      <c r="L48" s="209"/>
      <c r="M48" s="209"/>
      <c r="N48" s="209"/>
      <c r="O48" s="209"/>
      <c r="P48" s="209"/>
      <c r="Q48" s="220"/>
      <c r="R48" s="42"/>
      <c r="S48" s="42"/>
    </row>
    <row r="49" spans="4:43" ht="15.75" thickBot="1">
      <c r="D49" s="217"/>
      <c r="E49" s="487" t="s">
        <v>471</v>
      </c>
      <c r="F49" s="711" t="s">
        <v>20</v>
      </c>
      <c r="G49" s="711" t="s">
        <v>20</v>
      </c>
      <c r="H49" s="711" t="s">
        <v>20</v>
      </c>
      <c r="I49" s="711" t="s">
        <v>20</v>
      </c>
      <c r="J49" s="525" t="s">
        <v>20</v>
      </c>
      <c r="K49" s="5"/>
      <c r="L49" s="209"/>
      <c r="M49" s="209"/>
      <c r="N49" s="209"/>
      <c r="O49" s="209"/>
      <c r="P49" s="209"/>
      <c r="Q49" s="222"/>
      <c r="R49" s="42"/>
      <c r="S49" s="42"/>
      <c r="AQ49" s="42"/>
    </row>
    <row r="50" spans="4:43">
      <c r="D50" s="217"/>
      <c r="E50" s="488" t="s">
        <v>53</v>
      </c>
      <c r="F50" s="735"/>
      <c r="G50" s="735"/>
      <c r="H50" s="735"/>
      <c r="I50" s="735"/>
      <c r="J50" s="736"/>
      <c r="K50" s="5"/>
      <c r="L50" s="209"/>
      <c r="M50" s="209"/>
      <c r="N50" s="209"/>
      <c r="O50" s="209"/>
      <c r="P50" s="209"/>
      <c r="Q50" s="220"/>
      <c r="R50" s="42"/>
      <c r="S50" s="42"/>
    </row>
    <row r="51" spans="4:43">
      <c r="D51" s="217"/>
      <c r="E51" s="489" t="s">
        <v>733</v>
      </c>
      <c r="F51" s="737"/>
      <c r="G51" s="737"/>
      <c r="H51" s="737"/>
      <c r="I51" s="737"/>
      <c r="J51" s="738"/>
      <c r="K51" s="5"/>
      <c r="L51" s="209"/>
      <c r="M51" s="209"/>
      <c r="N51" s="209"/>
      <c r="O51" s="209"/>
      <c r="P51" s="209"/>
      <c r="Q51" s="220"/>
      <c r="R51" s="42"/>
      <c r="S51" s="42"/>
    </row>
    <row r="52" spans="4:43" ht="26.25">
      <c r="D52" s="217"/>
      <c r="E52" s="490" t="s">
        <v>734</v>
      </c>
      <c r="F52" s="737"/>
      <c r="G52" s="737"/>
      <c r="H52" s="737"/>
      <c r="I52" s="737"/>
      <c r="J52" s="738"/>
      <c r="K52" s="5"/>
      <c r="L52" s="209"/>
      <c r="M52" s="209"/>
      <c r="N52" s="209"/>
      <c r="O52" s="209"/>
      <c r="P52" s="209"/>
      <c r="Q52" s="220"/>
      <c r="R52" s="42"/>
      <c r="S52" s="42"/>
    </row>
    <row r="53" spans="4:43" ht="15.75" thickBot="1">
      <c r="D53" s="217"/>
      <c r="E53" s="491" t="s">
        <v>52</v>
      </c>
      <c r="F53" s="731">
        <f>SUM(F50:F52)</f>
        <v>0</v>
      </c>
      <c r="G53" s="731">
        <f t="shared" ref="G53:J53" si="2">SUM(G50:G52)</f>
        <v>0</v>
      </c>
      <c r="H53" s="731">
        <f t="shared" si="2"/>
        <v>0</v>
      </c>
      <c r="I53" s="731">
        <f t="shared" si="2"/>
        <v>0</v>
      </c>
      <c r="J53" s="732">
        <f t="shared" si="2"/>
        <v>0</v>
      </c>
      <c r="K53" s="5"/>
      <c r="L53" s="209"/>
      <c r="M53" s="209"/>
      <c r="N53" s="209"/>
      <c r="O53" s="209"/>
      <c r="P53" s="209"/>
      <c r="Q53" s="220"/>
      <c r="R53" s="42"/>
      <c r="S53" s="42"/>
    </row>
    <row r="54" spans="4:43">
      <c r="D54" s="217"/>
      <c r="E54" s="5"/>
      <c r="F54" s="5"/>
      <c r="G54" s="5"/>
      <c r="H54" s="5"/>
      <c r="I54" s="5"/>
      <c r="J54" s="5"/>
      <c r="K54" s="5"/>
      <c r="L54" s="209"/>
      <c r="M54" s="209"/>
      <c r="N54" s="209"/>
      <c r="O54" s="209"/>
      <c r="P54" s="209"/>
      <c r="Q54" s="220"/>
      <c r="R54" s="42"/>
      <c r="S54" s="42"/>
      <c r="U54" s="42"/>
    </row>
    <row r="55" spans="4:43">
      <c r="D55" s="217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2"/>
      <c r="R55" s="42"/>
      <c r="S55" s="42"/>
      <c r="T55" s="42"/>
      <c r="U55" s="42"/>
      <c r="V55" s="42"/>
    </row>
    <row r="56" spans="4:43">
      <c r="D56" s="217"/>
      <c r="E56" s="219" t="s">
        <v>711</v>
      </c>
      <c r="F56" s="108"/>
      <c r="G56" s="108"/>
      <c r="H56" s="108"/>
      <c r="I56" s="108"/>
      <c r="J56" s="108"/>
      <c r="K56" s="108"/>
      <c r="L56" s="108"/>
      <c r="M56" s="108"/>
      <c r="N56" s="221"/>
      <c r="O56" s="221"/>
      <c r="P56" s="221"/>
      <c r="Q56" s="222"/>
      <c r="R56" s="42"/>
      <c r="S56" s="42"/>
      <c r="T56" s="42"/>
      <c r="U56" s="42"/>
      <c r="V56" s="42"/>
    </row>
    <row r="57" spans="4:43" ht="15.75" thickBot="1">
      <c r="D57" s="217"/>
      <c r="E57" s="90"/>
      <c r="F57" s="89"/>
      <c r="G57" s="89"/>
      <c r="H57" s="89"/>
      <c r="I57" s="89"/>
      <c r="J57" s="89"/>
      <c r="K57" s="89"/>
      <c r="L57" s="89"/>
      <c r="M57" s="89"/>
      <c r="N57" s="221"/>
      <c r="O57" s="221"/>
      <c r="P57" s="221"/>
      <c r="Q57" s="222"/>
      <c r="R57" s="42"/>
      <c r="S57" s="42"/>
      <c r="T57" s="42"/>
      <c r="U57" s="42"/>
      <c r="V57" s="42"/>
    </row>
    <row r="58" spans="4:43" ht="64.5" thickBot="1">
      <c r="D58" s="217"/>
      <c r="E58" s="90"/>
      <c r="F58" s="1205"/>
      <c r="G58" s="1206"/>
      <c r="H58" s="1206"/>
      <c r="I58" s="1206"/>
      <c r="J58" s="1207"/>
      <c r="K58" s="1208" t="s">
        <v>277</v>
      </c>
      <c r="L58" s="1209"/>
      <c r="M58" s="641" t="s">
        <v>303</v>
      </c>
      <c r="N58" s="221"/>
      <c r="O58" s="221"/>
      <c r="P58" s="221"/>
      <c r="Q58" s="222"/>
      <c r="R58" s="42"/>
      <c r="S58" s="42"/>
      <c r="T58" s="42"/>
      <c r="U58" s="42"/>
      <c r="V58" s="42"/>
    </row>
    <row r="59" spans="4:43" ht="39" thickBot="1">
      <c r="D59" s="217"/>
      <c r="E59" s="210"/>
      <c r="F59" s="642" t="s">
        <v>48</v>
      </c>
      <c r="G59" s="642" t="s">
        <v>49</v>
      </c>
      <c r="H59" s="642" t="s">
        <v>50</v>
      </c>
      <c r="I59" s="642" t="s">
        <v>3</v>
      </c>
      <c r="J59" s="642" t="s">
        <v>51</v>
      </c>
      <c r="K59" s="492" t="s">
        <v>117</v>
      </c>
      <c r="L59" s="642" t="s">
        <v>52</v>
      </c>
      <c r="M59" s="492" t="s">
        <v>52</v>
      </c>
      <c r="N59" s="221"/>
      <c r="O59" s="221"/>
      <c r="P59" s="221"/>
      <c r="Q59" s="222"/>
      <c r="R59" s="42"/>
      <c r="S59" s="42"/>
      <c r="T59" s="42"/>
      <c r="U59" s="42"/>
      <c r="V59" s="42"/>
    </row>
    <row r="60" spans="4:43">
      <c r="D60" s="217"/>
      <c r="E60" s="5"/>
      <c r="F60" s="91" t="s">
        <v>20</v>
      </c>
      <c r="G60" s="91" t="s">
        <v>20</v>
      </c>
      <c r="H60" s="91" t="s">
        <v>20</v>
      </c>
      <c r="I60" s="91" t="s">
        <v>20</v>
      </c>
      <c r="J60" s="91" t="s">
        <v>20</v>
      </c>
      <c r="K60" s="493" t="s">
        <v>20</v>
      </c>
      <c r="L60" s="91" t="s">
        <v>20</v>
      </c>
      <c r="M60" s="493" t="s">
        <v>20</v>
      </c>
      <c r="N60" s="221"/>
      <c r="O60" s="221"/>
      <c r="P60" s="221"/>
      <c r="Q60" s="222"/>
      <c r="R60" s="42"/>
      <c r="S60" s="42"/>
      <c r="T60" s="42"/>
      <c r="U60" s="42"/>
    </row>
    <row r="61" spans="4:43">
      <c r="D61" s="217"/>
      <c r="E61" s="494" t="s">
        <v>556</v>
      </c>
      <c r="F61" s="733"/>
      <c r="G61" s="733"/>
      <c r="H61" s="733"/>
      <c r="I61" s="733"/>
      <c r="J61" s="733"/>
      <c r="K61" s="734"/>
      <c r="L61" s="733"/>
      <c r="M61" s="734"/>
      <c r="N61" s="221"/>
      <c r="O61" s="221"/>
      <c r="P61" s="221"/>
      <c r="Q61" s="222"/>
      <c r="R61" s="42"/>
      <c r="S61" s="42"/>
      <c r="T61" s="42"/>
      <c r="U61" s="42"/>
    </row>
    <row r="62" spans="4:43">
      <c r="D62" s="217"/>
      <c r="E62" s="495" t="s">
        <v>464</v>
      </c>
      <c r="F62" s="733"/>
      <c r="G62" s="733"/>
      <c r="H62" s="733"/>
      <c r="I62" s="733"/>
      <c r="J62" s="733"/>
      <c r="K62" s="734"/>
      <c r="L62" s="733"/>
      <c r="M62" s="734"/>
      <c r="N62" s="221"/>
      <c r="O62" s="221"/>
      <c r="P62" s="221"/>
      <c r="Q62" s="222"/>
      <c r="R62" s="42"/>
      <c r="S62" s="42"/>
      <c r="T62" s="42"/>
      <c r="U62" s="42"/>
    </row>
    <row r="63" spans="4:43">
      <c r="D63" s="217"/>
      <c r="E63" s="211" t="s">
        <v>463</v>
      </c>
      <c r="F63" s="733"/>
      <c r="G63" s="733"/>
      <c r="H63" s="733"/>
      <c r="I63" s="733"/>
      <c r="J63" s="733"/>
      <c r="K63" s="734"/>
      <c r="L63" s="733"/>
      <c r="M63" s="734"/>
      <c r="N63" s="221"/>
      <c r="O63" s="221"/>
      <c r="P63" s="221"/>
      <c r="Q63" s="222"/>
      <c r="R63" s="42"/>
      <c r="S63" s="42"/>
      <c r="T63" s="42"/>
    </row>
    <row r="64" spans="4:43">
      <c r="D64" s="217"/>
      <c r="E64" s="211" t="s">
        <v>462</v>
      </c>
      <c r="F64" s="733"/>
      <c r="G64" s="733"/>
      <c r="H64" s="733"/>
      <c r="I64" s="733"/>
      <c r="J64" s="733"/>
      <c r="K64" s="734"/>
      <c r="L64" s="733"/>
      <c r="M64" s="734"/>
      <c r="N64" s="221"/>
      <c r="O64" s="221"/>
      <c r="P64" s="221"/>
      <c r="Q64" s="222"/>
      <c r="R64" s="42"/>
      <c r="S64" s="42"/>
    </row>
    <row r="65" spans="4:19">
      <c r="D65" s="217"/>
      <c r="E65" s="211" t="s">
        <v>461</v>
      </c>
      <c r="F65" s="733"/>
      <c r="G65" s="733"/>
      <c r="H65" s="733"/>
      <c r="I65" s="733"/>
      <c r="J65" s="733"/>
      <c r="K65" s="734"/>
      <c r="L65" s="733"/>
      <c r="M65" s="734"/>
      <c r="N65" s="221"/>
      <c r="O65" s="221"/>
      <c r="P65" s="221"/>
      <c r="Q65" s="222"/>
      <c r="R65" s="42"/>
      <c r="S65" s="42"/>
    </row>
    <row r="66" spans="4:19">
      <c r="D66" s="217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2"/>
      <c r="R66" s="42"/>
      <c r="S66" s="42"/>
    </row>
    <row r="67" spans="4:19">
      <c r="D67" s="217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2"/>
      <c r="R67" s="42"/>
      <c r="S67" s="42"/>
    </row>
    <row r="68" spans="4:19">
      <c r="D68" s="217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2"/>
      <c r="R68" s="42"/>
      <c r="S68" s="42"/>
    </row>
    <row r="69" spans="4:19">
      <c r="D69" s="217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2"/>
      <c r="R69" s="42"/>
      <c r="S69" s="42"/>
    </row>
    <row r="70" spans="4:19">
      <c r="D70" s="217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2"/>
      <c r="R70" s="42"/>
      <c r="S70" s="42"/>
    </row>
    <row r="71" spans="4:19">
      <c r="D71" s="217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2"/>
      <c r="R71" s="42"/>
      <c r="S71" s="42"/>
    </row>
    <row r="72" spans="4:19">
      <c r="D72" s="223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5"/>
      <c r="R72" s="42"/>
      <c r="S72" s="42"/>
    </row>
    <row r="73" spans="4:19" ht="19.5" customHeight="1"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4:19"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4:19"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4:19">
      <c r="E76" s="558" t="s">
        <v>712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4:19" ht="15.75">
      <c r="E77" s="9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4:19" ht="15.75" thickBot="1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4:19" ht="15.75" thickBot="1">
      <c r="E79" s="42"/>
      <c r="F79" s="477" t="s">
        <v>556</v>
      </c>
      <c r="G79" s="478" t="s">
        <v>464</v>
      </c>
      <c r="H79" s="479" t="s">
        <v>463</v>
      </c>
      <c r="I79" s="479" t="s">
        <v>462</v>
      </c>
      <c r="J79" s="479" t="s">
        <v>461</v>
      </c>
      <c r="K79" s="42"/>
      <c r="L79" s="42"/>
      <c r="M79" s="42"/>
      <c r="N79" s="42"/>
      <c r="O79" s="42"/>
      <c r="P79" s="42"/>
      <c r="Q79" s="42"/>
    </row>
    <row r="80" spans="4:19" ht="15.75" thickBot="1">
      <c r="E80" s="496"/>
      <c r="F80" s="635" t="s">
        <v>54</v>
      </c>
      <c r="G80" s="635" t="s">
        <v>54</v>
      </c>
      <c r="H80" s="635" t="s">
        <v>54</v>
      </c>
      <c r="I80" s="635" t="s">
        <v>54</v>
      </c>
      <c r="J80" s="635" t="s">
        <v>54</v>
      </c>
      <c r="K80" s="42"/>
      <c r="L80" s="42"/>
      <c r="M80" s="42"/>
      <c r="N80" s="42"/>
      <c r="O80" s="42"/>
      <c r="P80" s="42"/>
      <c r="Q80" s="42"/>
    </row>
    <row r="81" spans="5:125" ht="27.75" customHeight="1">
      <c r="E81" s="145" t="s">
        <v>396</v>
      </c>
      <c r="F81" s="739"/>
      <c r="G81" s="739"/>
      <c r="H81" s="739"/>
      <c r="I81" s="739"/>
      <c r="J81" s="739"/>
      <c r="K81" s="42"/>
      <c r="L81" s="42"/>
      <c r="M81" s="42"/>
      <c r="N81" s="42"/>
      <c r="O81" s="42"/>
      <c r="P81" s="42"/>
      <c r="Q81" s="42"/>
    </row>
    <row r="82" spans="5:125" ht="25.5">
      <c r="E82" s="497" t="s">
        <v>397</v>
      </c>
      <c r="F82" s="740"/>
      <c r="G82" s="740"/>
      <c r="H82" s="740"/>
      <c r="I82" s="740"/>
      <c r="J82" s="740"/>
      <c r="K82" s="42"/>
      <c r="L82" s="42"/>
      <c r="M82" s="42"/>
      <c r="N82" s="42"/>
      <c r="O82" s="42"/>
      <c r="P82" s="42"/>
      <c r="Q82" s="42"/>
    </row>
    <row r="83" spans="5:125">
      <c r="E83" s="497" t="s">
        <v>398</v>
      </c>
      <c r="F83" s="740"/>
      <c r="G83" s="740"/>
      <c r="H83" s="740"/>
      <c r="I83" s="740"/>
      <c r="J83" s="740"/>
      <c r="K83" s="42"/>
      <c r="L83" s="42"/>
      <c r="M83" s="42"/>
      <c r="N83" s="42"/>
      <c r="O83" s="42"/>
      <c r="P83" s="42"/>
      <c r="Q83" s="42"/>
    </row>
    <row r="84" spans="5:125" ht="26.25" thickBot="1">
      <c r="E84" s="498" t="s">
        <v>399</v>
      </c>
      <c r="F84" s="741"/>
      <c r="G84" s="741"/>
      <c r="H84" s="741"/>
      <c r="I84" s="741"/>
      <c r="J84" s="741"/>
      <c r="K84" s="42"/>
      <c r="L84" s="42"/>
      <c r="M84" s="42"/>
      <c r="N84" s="42"/>
      <c r="O84" s="42"/>
      <c r="P84" s="42"/>
      <c r="Q84" s="42"/>
    </row>
    <row r="85" spans="5:125"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5:125" ht="18">
      <c r="E86" s="558" t="s">
        <v>713</v>
      </c>
      <c r="F86" s="499"/>
      <c r="G86" s="499"/>
      <c r="H86" s="499"/>
      <c r="I86" s="499"/>
      <c r="J86" s="500"/>
      <c r="K86" s="9"/>
      <c r="L86" s="500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0"/>
      <c r="X86" s="500"/>
      <c r="Y86" s="500"/>
      <c r="Z86" s="500"/>
      <c r="AA86" s="500"/>
      <c r="AB86" s="500"/>
      <c r="AC86" s="500"/>
      <c r="AD86" s="501"/>
      <c r="AE86" s="501"/>
      <c r="AF86" s="501"/>
      <c r="AG86" s="501"/>
      <c r="AH86" s="501"/>
      <c r="AI86" s="501"/>
      <c r="AJ86" s="501"/>
      <c r="AK86" s="501"/>
      <c r="AL86" s="501"/>
      <c r="AM86" s="501"/>
      <c r="AN86" s="500"/>
      <c r="AO86" s="500"/>
      <c r="AP86" s="500"/>
      <c r="AQ86" s="500"/>
      <c r="AR86" s="500"/>
      <c r="AS86" s="500"/>
      <c r="AT86" s="500"/>
      <c r="AU86" s="501"/>
      <c r="AV86" s="501"/>
      <c r="AW86" s="501"/>
      <c r="AX86" s="501"/>
      <c r="AY86" s="501"/>
      <c r="AZ86" s="501"/>
      <c r="BA86" s="501"/>
      <c r="BB86" s="501"/>
      <c r="BC86" s="501"/>
      <c r="BD86" s="501"/>
      <c r="BE86" s="500"/>
      <c r="BF86" s="500"/>
      <c r="BG86" s="500"/>
      <c r="BH86" s="500"/>
      <c r="BI86" s="500"/>
      <c r="BJ86" s="500"/>
      <c r="BK86" s="500"/>
      <c r="BL86" s="501"/>
      <c r="BM86" s="501"/>
      <c r="BN86" s="501"/>
      <c r="BO86" s="501"/>
      <c r="BP86" s="501"/>
      <c r="BQ86" s="501"/>
      <c r="BR86" s="501"/>
      <c r="BS86" s="501"/>
      <c r="BT86" s="501"/>
      <c r="BU86" s="501"/>
      <c r="BV86" s="500"/>
      <c r="BW86" s="500"/>
      <c r="BX86" s="500"/>
      <c r="BY86" s="500"/>
      <c r="BZ86" s="500"/>
      <c r="CA86" s="500"/>
      <c r="CB86" s="500"/>
      <c r="CC86" s="501"/>
      <c r="CD86" s="501"/>
      <c r="CE86" s="501"/>
      <c r="CF86" s="501"/>
      <c r="CG86" s="501"/>
      <c r="CH86" s="501"/>
      <c r="CI86" s="501"/>
      <c r="CJ86" s="501"/>
      <c r="CK86" s="501"/>
      <c r="CL86" s="501"/>
      <c r="CM86" s="500"/>
      <c r="CN86" s="500"/>
      <c r="CO86" s="500"/>
      <c r="CP86" s="500"/>
      <c r="CQ86" s="500"/>
      <c r="CR86" s="500"/>
      <c r="CS86" s="500"/>
      <c r="CT86" s="501"/>
      <c r="CU86" s="501"/>
      <c r="CV86" s="501"/>
      <c r="CW86" s="501"/>
      <c r="CX86" s="501"/>
      <c r="CY86" s="501"/>
      <c r="CZ86" s="501"/>
      <c r="DA86" s="501"/>
      <c r="DB86" s="501"/>
      <c r="DC86" s="501"/>
      <c r="DD86" s="500"/>
      <c r="DE86" s="500"/>
      <c r="DF86" s="500"/>
      <c r="DG86" s="500"/>
      <c r="DH86" s="500"/>
      <c r="DI86" s="500"/>
      <c r="DJ86" s="500"/>
      <c r="DK86" s="501"/>
      <c r="DL86" s="501"/>
      <c r="DM86" s="501"/>
      <c r="DN86" s="501"/>
      <c r="DO86" s="501"/>
      <c r="DP86" s="501"/>
      <c r="DQ86" s="501"/>
      <c r="DR86" s="501"/>
      <c r="DS86" s="501"/>
      <c r="DT86" s="501"/>
      <c r="DU86" s="500"/>
    </row>
    <row r="87" spans="5:125" ht="15.75" thickBot="1">
      <c r="E87" s="500"/>
      <c r="F87" s="500"/>
      <c r="G87" s="500"/>
      <c r="H87" s="500"/>
      <c r="I87" s="500"/>
      <c r="J87" s="500"/>
      <c r="K87" s="500"/>
      <c r="L87" s="500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0"/>
      <c r="X87" s="500"/>
      <c r="Y87" s="500"/>
      <c r="Z87" s="500"/>
      <c r="AA87" s="500"/>
      <c r="AB87" s="500"/>
      <c r="AC87" s="500"/>
      <c r="AD87" s="501"/>
      <c r="AE87" s="501"/>
      <c r="AF87" s="501"/>
      <c r="AG87" s="501"/>
      <c r="AH87" s="501"/>
      <c r="AI87" s="501"/>
      <c r="AJ87" s="501"/>
      <c r="AK87" s="501"/>
      <c r="AL87" s="501"/>
      <c r="AM87" s="501"/>
      <c r="AN87" s="500"/>
      <c r="AO87" s="500"/>
      <c r="AP87" s="501"/>
      <c r="AQ87" s="500"/>
      <c r="AR87" s="500"/>
      <c r="AS87" s="500"/>
      <c r="AT87" s="500"/>
      <c r="AU87" s="501"/>
      <c r="AV87" s="501"/>
      <c r="AW87" s="501"/>
      <c r="AX87" s="501"/>
      <c r="AY87" s="501"/>
      <c r="AZ87" s="501"/>
      <c r="BA87" s="501"/>
      <c r="BB87" s="501"/>
      <c r="BC87" s="501"/>
      <c r="BD87" s="501"/>
      <c r="BE87" s="500"/>
      <c r="BF87" s="500"/>
      <c r="BG87" s="500"/>
      <c r="BH87" s="500"/>
      <c r="BI87" s="500"/>
      <c r="BJ87" s="500"/>
      <c r="BK87" s="500"/>
      <c r="BL87" s="501"/>
      <c r="BM87" s="501"/>
      <c r="BN87" s="501"/>
      <c r="BO87" s="501"/>
      <c r="BP87" s="501"/>
      <c r="BQ87" s="501"/>
      <c r="BR87" s="501"/>
      <c r="BS87" s="501"/>
      <c r="BT87" s="501"/>
      <c r="BU87" s="501"/>
      <c r="BV87" s="500"/>
      <c r="BW87" s="500"/>
      <c r="BX87" s="500"/>
      <c r="BY87" s="500"/>
      <c r="BZ87" s="500"/>
      <c r="CA87" s="500"/>
      <c r="CB87" s="500"/>
      <c r="CC87" s="501"/>
      <c r="CD87" s="501"/>
      <c r="CE87" s="501"/>
      <c r="CF87" s="501"/>
      <c r="CG87" s="501"/>
      <c r="CH87" s="501"/>
      <c r="CI87" s="501"/>
      <c r="CJ87" s="501"/>
      <c r="CK87" s="501"/>
      <c r="CL87" s="501"/>
      <c r="CM87" s="500"/>
      <c r="CN87" s="500"/>
      <c r="CO87" s="500"/>
      <c r="CP87" s="500"/>
      <c r="CQ87" s="500"/>
      <c r="CR87" s="500"/>
      <c r="CS87" s="500"/>
      <c r="CT87" s="501"/>
      <c r="CU87" s="501"/>
      <c r="CV87" s="501"/>
      <c r="CW87" s="501"/>
      <c r="CX87" s="501"/>
      <c r="CY87" s="501"/>
      <c r="CZ87" s="501"/>
      <c r="DA87" s="501"/>
      <c r="DB87" s="501"/>
      <c r="DC87" s="501"/>
      <c r="DD87" s="500"/>
      <c r="DE87" s="500"/>
      <c r="DF87" s="500"/>
      <c r="DG87" s="500"/>
      <c r="DH87" s="500"/>
      <c r="DI87" s="500"/>
      <c r="DJ87" s="500"/>
      <c r="DK87" s="501"/>
      <c r="DL87" s="501"/>
      <c r="DM87" s="501"/>
      <c r="DN87" s="501"/>
      <c r="DO87" s="501"/>
      <c r="DP87" s="501"/>
      <c r="DQ87" s="501"/>
      <c r="DR87" s="501"/>
      <c r="DS87" s="501"/>
      <c r="DT87" s="501"/>
      <c r="DU87" s="500"/>
    </row>
    <row r="88" spans="5:125" ht="15.75" thickBot="1">
      <c r="E88" s="194"/>
      <c r="F88" s="1159" t="s">
        <v>556</v>
      </c>
      <c r="G88" s="1160"/>
      <c r="H88" s="1160"/>
      <c r="I88" s="1160"/>
      <c r="J88" s="1160"/>
      <c r="K88" s="1160"/>
      <c r="L88" s="1160"/>
      <c r="M88" s="1160"/>
      <c r="N88" s="1160"/>
      <c r="O88" s="1160"/>
      <c r="P88" s="1161"/>
      <c r="Q88" s="16"/>
      <c r="R88" s="1159" t="s">
        <v>464</v>
      </c>
      <c r="S88" s="1160"/>
      <c r="T88" s="1160"/>
      <c r="U88" s="1160"/>
      <c r="V88" s="1160"/>
      <c r="W88" s="1160"/>
      <c r="X88" s="1160"/>
      <c r="Y88" s="1160"/>
      <c r="Z88" s="1160"/>
      <c r="AA88" s="1160"/>
      <c r="AB88" s="1161"/>
      <c r="AC88" s="16"/>
      <c r="AD88" s="1159" t="s">
        <v>463</v>
      </c>
      <c r="AE88" s="1160"/>
      <c r="AF88" s="1160"/>
      <c r="AG88" s="1160"/>
      <c r="AH88" s="1160"/>
      <c r="AI88" s="1160"/>
      <c r="AJ88" s="1160"/>
      <c r="AK88" s="1160"/>
      <c r="AL88" s="1160"/>
      <c r="AM88" s="1160"/>
      <c r="AN88" s="1161"/>
      <c r="AO88" s="500"/>
      <c r="AP88" s="1159" t="s">
        <v>462</v>
      </c>
      <c r="AQ88" s="1160"/>
      <c r="AR88" s="1160"/>
      <c r="AS88" s="1160"/>
      <c r="AT88" s="1160"/>
      <c r="AU88" s="1160"/>
      <c r="AV88" s="1160"/>
      <c r="AW88" s="1160"/>
      <c r="AX88" s="1160"/>
      <c r="AY88" s="1160"/>
      <c r="AZ88" s="1161"/>
      <c r="BA88" s="49"/>
      <c r="BB88" s="1159" t="s">
        <v>461</v>
      </c>
      <c r="BC88" s="1160"/>
      <c r="BD88" s="1160"/>
      <c r="BE88" s="1160"/>
      <c r="BF88" s="1160"/>
      <c r="BG88" s="1160"/>
      <c r="BH88" s="1160"/>
      <c r="BI88" s="1160"/>
      <c r="BJ88" s="1160"/>
      <c r="BK88" s="1160"/>
      <c r="BL88" s="1161"/>
      <c r="BM88" s="49"/>
      <c r="BN88" s="49"/>
    </row>
    <row r="89" spans="5:125" ht="15.75" thickBot="1">
      <c r="E89" s="500"/>
      <c r="F89" s="500"/>
      <c r="G89" s="500"/>
      <c r="H89" s="500"/>
      <c r="I89" s="500"/>
      <c r="J89" s="500"/>
      <c r="K89" s="500"/>
      <c r="L89" s="500"/>
      <c r="M89" s="501"/>
      <c r="N89" s="501"/>
      <c r="O89" s="501"/>
      <c r="P89" s="501"/>
      <c r="Q89" s="501"/>
      <c r="R89" s="500"/>
      <c r="S89" s="500"/>
      <c r="T89" s="500"/>
      <c r="U89" s="500"/>
      <c r="V89" s="500"/>
      <c r="W89" s="500"/>
      <c r="X89" s="500"/>
      <c r="Y89" s="501"/>
      <c r="Z89" s="501"/>
      <c r="AA89" s="501"/>
      <c r="AB89" s="501"/>
      <c r="AC89" s="501"/>
      <c r="AD89" s="501"/>
      <c r="AE89" s="501"/>
      <c r="AF89" s="501"/>
      <c r="AG89" s="501"/>
      <c r="AH89" s="501"/>
      <c r="AI89" s="500"/>
      <c r="AJ89" s="500"/>
      <c r="AK89" s="500"/>
      <c r="AL89" s="500"/>
      <c r="AM89" s="500"/>
      <c r="AN89" s="500"/>
      <c r="AO89" s="500"/>
      <c r="AP89" s="501"/>
      <c r="AQ89" s="501"/>
      <c r="AR89" s="501"/>
      <c r="AS89" s="501"/>
      <c r="AT89" s="501"/>
      <c r="AU89" s="501"/>
      <c r="AV89" s="501"/>
      <c r="AW89" s="501"/>
      <c r="AX89" s="501"/>
      <c r="AY89" s="501"/>
      <c r="AZ89" s="501"/>
      <c r="BA89" s="501"/>
      <c r="BB89" s="501"/>
      <c r="BC89" s="501"/>
      <c r="BD89" s="501"/>
      <c r="BE89" s="501"/>
      <c r="BF89" s="501"/>
      <c r="BG89" s="501"/>
      <c r="BH89" s="501"/>
      <c r="BI89" s="501"/>
      <c r="BJ89" s="501"/>
      <c r="BK89" s="501"/>
      <c r="BL89" s="501"/>
      <c r="BM89" s="501"/>
      <c r="BN89" s="501"/>
    </row>
    <row r="90" spans="5:125" ht="64.5" thickBot="1">
      <c r="E90" s="634" t="s">
        <v>501</v>
      </c>
      <c r="F90" s="1210" t="s">
        <v>320</v>
      </c>
      <c r="G90" s="1212"/>
      <c r="H90" s="1212"/>
      <c r="I90" s="1211"/>
      <c r="J90" s="1210" t="s">
        <v>321</v>
      </c>
      <c r="K90" s="1211"/>
      <c r="L90" s="1210" t="s">
        <v>322</v>
      </c>
      <c r="M90" s="1211"/>
      <c r="N90" s="468" t="s">
        <v>323</v>
      </c>
      <c r="O90" s="468" t="s">
        <v>324</v>
      </c>
      <c r="P90" s="469" t="s">
        <v>554</v>
      </c>
      <c r="Q90" s="2"/>
      <c r="R90" s="1210" t="s">
        <v>320</v>
      </c>
      <c r="S90" s="1212"/>
      <c r="T90" s="1212"/>
      <c r="U90" s="1211"/>
      <c r="V90" s="1210" t="s">
        <v>321</v>
      </c>
      <c r="W90" s="1211"/>
      <c r="X90" s="1210" t="s">
        <v>322</v>
      </c>
      <c r="Y90" s="1211"/>
      <c r="Z90" s="468" t="s">
        <v>323</v>
      </c>
      <c r="AA90" s="468" t="s">
        <v>324</v>
      </c>
      <c r="AB90" s="469" t="s">
        <v>554</v>
      </c>
      <c r="AC90" s="2"/>
      <c r="AD90" s="1210" t="s">
        <v>320</v>
      </c>
      <c r="AE90" s="1212"/>
      <c r="AF90" s="1212"/>
      <c r="AG90" s="1211"/>
      <c r="AH90" s="1210" t="s">
        <v>321</v>
      </c>
      <c r="AI90" s="1211"/>
      <c r="AJ90" s="1210" t="s">
        <v>322</v>
      </c>
      <c r="AK90" s="1211"/>
      <c r="AL90" s="468" t="s">
        <v>323</v>
      </c>
      <c r="AM90" s="468" t="s">
        <v>324</v>
      </c>
      <c r="AN90" s="469" t="s">
        <v>554</v>
      </c>
      <c r="AO90" s="504"/>
      <c r="AP90" s="1210" t="s">
        <v>320</v>
      </c>
      <c r="AQ90" s="1212"/>
      <c r="AR90" s="1212"/>
      <c r="AS90" s="1211"/>
      <c r="AT90" s="1210" t="s">
        <v>321</v>
      </c>
      <c r="AU90" s="1211"/>
      <c r="AV90" s="1210" t="s">
        <v>322</v>
      </c>
      <c r="AW90" s="1211"/>
      <c r="AX90" s="468" t="s">
        <v>323</v>
      </c>
      <c r="AY90" s="468" t="s">
        <v>324</v>
      </c>
      <c r="AZ90" s="469" t="s">
        <v>554</v>
      </c>
      <c r="BA90" s="2"/>
      <c r="BB90" s="1210" t="s">
        <v>320</v>
      </c>
      <c r="BC90" s="1212"/>
      <c r="BD90" s="1212"/>
      <c r="BE90" s="1211"/>
      <c r="BF90" s="1210" t="s">
        <v>321</v>
      </c>
      <c r="BG90" s="1211"/>
      <c r="BH90" s="1210" t="s">
        <v>322</v>
      </c>
      <c r="BI90" s="1211"/>
      <c r="BJ90" s="468" t="s">
        <v>323</v>
      </c>
      <c r="BK90" s="468" t="s">
        <v>324</v>
      </c>
      <c r="BL90" s="469" t="s">
        <v>554</v>
      </c>
      <c r="BM90" s="2"/>
    </row>
    <row r="91" spans="5:125" ht="24.75" customHeight="1">
      <c r="E91" s="505" t="s">
        <v>401</v>
      </c>
      <c r="F91" s="637" t="s">
        <v>402</v>
      </c>
      <c r="G91" s="638" t="s">
        <v>325</v>
      </c>
      <c r="H91" s="638" t="s">
        <v>403</v>
      </c>
      <c r="I91" s="639" t="s">
        <v>326</v>
      </c>
      <c r="J91" s="636" t="s">
        <v>411</v>
      </c>
      <c r="K91" s="640" t="s">
        <v>403</v>
      </c>
      <c r="L91" s="636" t="s">
        <v>404</v>
      </c>
      <c r="M91" s="632" t="s">
        <v>403</v>
      </c>
      <c r="N91" s="632" t="s">
        <v>405</v>
      </c>
      <c r="O91" s="632" t="s">
        <v>405</v>
      </c>
      <c r="P91" s="633" t="s">
        <v>405</v>
      </c>
      <c r="Q91" s="2"/>
      <c r="R91" s="637" t="s">
        <v>402</v>
      </c>
      <c r="S91" s="638" t="s">
        <v>325</v>
      </c>
      <c r="T91" s="638" t="s">
        <v>403</v>
      </c>
      <c r="U91" s="639" t="s">
        <v>326</v>
      </c>
      <c r="V91" s="636" t="s">
        <v>411</v>
      </c>
      <c r="W91" s="640" t="s">
        <v>403</v>
      </c>
      <c r="X91" s="636" t="s">
        <v>404</v>
      </c>
      <c r="Y91" s="632" t="s">
        <v>403</v>
      </c>
      <c r="Z91" s="632" t="s">
        <v>405</v>
      </c>
      <c r="AA91" s="632" t="s">
        <v>405</v>
      </c>
      <c r="AB91" s="633" t="s">
        <v>405</v>
      </c>
      <c r="AC91" s="2"/>
      <c r="AD91" s="637" t="s">
        <v>402</v>
      </c>
      <c r="AE91" s="638" t="s">
        <v>325</v>
      </c>
      <c r="AF91" s="638" t="s">
        <v>403</v>
      </c>
      <c r="AG91" s="639" t="s">
        <v>326</v>
      </c>
      <c r="AH91" s="636" t="s">
        <v>411</v>
      </c>
      <c r="AI91" s="640" t="s">
        <v>403</v>
      </c>
      <c r="AJ91" s="636" t="s">
        <v>404</v>
      </c>
      <c r="AK91" s="632" t="s">
        <v>403</v>
      </c>
      <c r="AL91" s="632" t="s">
        <v>405</v>
      </c>
      <c r="AM91" s="632" t="s">
        <v>405</v>
      </c>
      <c r="AN91" s="633" t="s">
        <v>405</v>
      </c>
      <c r="AO91" s="504"/>
      <c r="AP91" s="637" t="s">
        <v>402</v>
      </c>
      <c r="AQ91" s="638" t="s">
        <v>325</v>
      </c>
      <c r="AR91" s="638" t="s">
        <v>403</v>
      </c>
      <c r="AS91" s="639" t="s">
        <v>326</v>
      </c>
      <c r="AT91" s="636" t="s">
        <v>411</v>
      </c>
      <c r="AU91" s="640" t="s">
        <v>403</v>
      </c>
      <c r="AV91" s="636" t="s">
        <v>404</v>
      </c>
      <c r="AW91" s="632" t="s">
        <v>403</v>
      </c>
      <c r="AX91" s="632" t="s">
        <v>405</v>
      </c>
      <c r="AY91" s="632" t="s">
        <v>405</v>
      </c>
      <c r="AZ91" s="633" t="s">
        <v>405</v>
      </c>
      <c r="BA91" s="2"/>
      <c r="BB91" s="637" t="s">
        <v>402</v>
      </c>
      <c r="BC91" s="638" t="s">
        <v>325</v>
      </c>
      <c r="BD91" s="638" t="s">
        <v>403</v>
      </c>
      <c r="BE91" s="639" t="s">
        <v>326</v>
      </c>
      <c r="BF91" s="636" t="s">
        <v>411</v>
      </c>
      <c r="BG91" s="640" t="s">
        <v>403</v>
      </c>
      <c r="BH91" s="636" t="s">
        <v>404</v>
      </c>
      <c r="BI91" s="632" t="s">
        <v>403</v>
      </c>
      <c r="BJ91" s="632" t="s">
        <v>405</v>
      </c>
      <c r="BK91" s="632" t="s">
        <v>405</v>
      </c>
      <c r="BL91" s="633" t="s">
        <v>405</v>
      </c>
      <c r="BM91" s="2"/>
    </row>
    <row r="92" spans="5:125">
      <c r="E92" s="336" t="s">
        <v>406</v>
      </c>
      <c r="F92" s="837"/>
      <c r="G92" s="838"/>
      <c r="H92" s="838" t="e">
        <f>G92/F92</f>
        <v>#DIV/0!</v>
      </c>
      <c r="I92" s="839"/>
      <c r="J92" s="840"/>
      <c r="K92" s="839"/>
      <c r="L92" s="841"/>
      <c r="M92" s="838"/>
      <c r="N92" s="714"/>
      <c r="O92" s="829"/>
      <c r="P92" s="829"/>
      <c r="R92" s="837"/>
      <c r="S92" s="838"/>
      <c r="T92" s="838" t="e">
        <f>S92/R92</f>
        <v>#DIV/0!</v>
      </c>
      <c r="U92" s="839"/>
      <c r="V92" s="840"/>
      <c r="W92" s="839"/>
      <c r="X92" s="841"/>
      <c r="Y92" s="838"/>
      <c r="Z92" s="714"/>
      <c r="AA92" s="829"/>
      <c r="AB92" s="829"/>
      <c r="AD92" s="837"/>
      <c r="AE92" s="838"/>
      <c r="AF92" s="838" t="e">
        <f>AE92/AD92</f>
        <v>#DIV/0!</v>
      </c>
      <c r="AG92" s="839"/>
      <c r="AH92" s="840"/>
      <c r="AI92" s="839"/>
      <c r="AJ92" s="841"/>
      <c r="AK92" s="838"/>
      <c r="AL92" s="714"/>
      <c r="AM92" s="829"/>
      <c r="AN92" s="829"/>
      <c r="AO92" s="500"/>
      <c r="AP92" s="837"/>
      <c r="AQ92" s="838"/>
      <c r="AR92" s="838" t="e">
        <f>AQ92/AP92</f>
        <v>#DIV/0!</v>
      </c>
      <c r="AS92" s="839"/>
      <c r="AT92" s="840"/>
      <c r="AU92" s="839"/>
      <c r="AV92" s="841"/>
      <c r="AW92" s="838"/>
      <c r="AX92" s="714"/>
      <c r="AY92" s="829"/>
      <c r="AZ92" s="829"/>
      <c r="BB92" s="837"/>
      <c r="BC92" s="838"/>
      <c r="BD92" s="838" t="e">
        <f>BC92/BB92</f>
        <v>#DIV/0!</v>
      </c>
      <c r="BE92" s="839"/>
      <c r="BF92" s="840"/>
      <c r="BG92" s="839"/>
      <c r="BH92" s="841"/>
      <c r="BI92" s="838"/>
      <c r="BJ92" s="714"/>
      <c r="BK92" s="829"/>
      <c r="BL92" s="829"/>
    </row>
    <row r="93" spans="5:125">
      <c r="E93" s="447" t="s">
        <v>407</v>
      </c>
      <c r="F93" s="842"/>
      <c r="G93" s="757"/>
      <c r="H93" s="757" t="e">
        <f t="shared" ref="H93:H96" si="3">G93/F93</f>
        <v>#DIV/0!</v>
      </c>
      <c r="I93" s="828"/>
      <c r="J93" s="843"/>
      <c r="K93" s="828"/>
      <c r="L93" s="844"/>
      <c r="M93" s="757"/>
      <c r="N93" s="715"/>
      <c r="O93" s="831"/>
      <c r="P93" s="831"/>
      <c r="R93" s="842"/>
      <c r="S93" s="757"/>
      <c r="T93" s="757" t="e">
        <f t="shared" ref="T93:T96" si="4">S93/R93</f>
        <v>#DIV/0!</v>
      </c>
      <c r="U93" s="828"/>
      <c r="V93" s="843"/>
      <c r="W93" s="828"/>
      <c r="X93" s="844"/>
      <c r="Y93" s="757"/>
      <c r="Z93" s="715"/>
      <c r="AA93" s="831"/>
      <c r="AB93" s="831"/>
      <c r="AD93" s="842"/>
      <c r="AE93" s="757"/>
      <c r="AF93" s="757" t="e">
        <f t="shared" ref="AF93:AF96" si="5">AE93/AD93</f>
        <v>#DIV/0!</v>
      </c>
      <c r="AG93" s="828"/>
      <c r="AH93" s="843"/>
      <c r="AI93" s="828"/>
      <c r="AJ93" s="844"/>
      <c r="AK93" s="757"/>
      <c r="AL93" s="715"/>
      <c r="AM93" s="831"/>
      <c r="AN93" s="831"/>
      <c r="AP93" s="842"/>
      <c r="AQ93" s="757"/>
      <c r="AR93" s="757" t="e">
        <f t="shared" ref="AR93:AR96" si="6">AQ93/AP93</f>
        <v>#DIV/0!</v>
      </c>
      <c r="AS93" s="828"/>
      <c r="AT93" s="843"/>
      <c r="AU93" s="828"/>
      <c r="AV93" s="844"/>
      <c r="AW93" s="757"/>
      <c r="AX93" s="715"/>
      <c r="AY93" s="831"/>
      <c r="AZ93" s="831"/>
      <c r="BB93" s="842"/>
      <c r="BC93" s="757"/>
      <c r="BD93" s="757" t="e">
        <f t="shared" ref="BD93:BD96" si="7">BC93/BB93</f>
        <v>#DIV/0!</v>
      </c>
      <c r="BE93" s="828"/>
      <c r="BF93" s="843"/>
      <c r="BG93" s="828"/>
      <c r="BH93" s="844"/>
      <c r="BI93" s="757"/>
      <c r="BJ93" s="715"/>
      <c r="BK93" s="831"/>
      <c r="BL93" s="831"/>
    </row>
    <row r="94" spans="5:125">
      <c r="E94" s="447" t="s">
        <v>408</v>
      </c>
      <c r="F94" s="845"/>
      <c r="G94" s="759"/>
      <c r="H94" s="759" t="e">
        <f t="shared" si="3"/>
        <v>#DIV/0!</v>
      </c>
      <c r="I94" s="785"/>
      <c r="J94" s="844"/>
      <c r="K94" s="785"/>
      <c r="L94" s="844"/>
      <c r="M94" s="757"/>
      <c r="N94" s="715"/>
      <c r="O94" s="831"/>
      <c r="P94" s="831"/>
      <c r="R94" s="845"/>
      <c r="S94" s="759"/>
      <c r="T94" s="759" t="e">
        <f t="shared" si="4"/>
        <v>#DIV/0!</v>
      </c>
      <c r="U94" s="785"/>
      <c r="V94" s="844"/>
      <c r="W94" s="785"/>
      <c r="X94" s="844"/>
      <c r="Y94" s="757"/>
      <c r="Z94" s="715"/>
      <c r="AA94" s="831"/>
      <c r="AB94" s="831"/>
      <c r="AD94" s="845"/>
      <c r="AE94" s="759"/>
      <c r="AF94" s="759" t="e">
        <f t="shared" si="5"/>
        <v>#DIV/0!</v>
      </c>
      <c r="AG94" s="785"/>
      <c r="AH94" s="844"/>
      <c r="AI94" s="785"/>
      <c r="AJ94" s="844"/>
      <c r="AK94" s="757"/>
      <c r="AL94" s="715"/>
      <c r="AM94" s="831"/>
      <c r="AN94" s="831"/>
      <c r="AP94" s="845"/>
      <c r="AQ94" s="759"/>
      <c r="AR94" s="759" t="e">
        <f t="shared" si="6"/>
        <v>#DIV/0!</v>
      </c>
      <c r="AS94" s="785"/>
      <c r="AT94" s="844"/>
      <c r="AU94" s="785"/>
      <c r="AV94" s="844"/>
      <c r="AW94" s="757"/>
      <c r="AX94" s="715"/>
      <c r="AY94" s="831"/>
      <c r="AZ94" s="831"/>
      <c r="BB94" s="845"/>
      <c r="BC94" s="759"/>
      <c r="BD94" s="759" t="e">
        <f t="shared" si="7"/>
        <v>#DIV/0!</v>
      </c>
      <c r="BE94" s="785"/>
      <c r="BF94" s="844"/>
      <c r="BG94" s="785"/>
      <c r="BH94" s="844"/>
      <c r="BI94" s="757"/>
      <c r="BJ94" s="715"/>
      <c r="BK94" s="831"/>
      <c r="BL94" s="831"/>
    </row>
    <row r="95" spans="5:125">
      <c r="E95" s="447" t="s">
        <v>409</v>
      </c>
      <c r="F95" s="845"/>
      <c r="G95" s="759"/>
      <c r="H95" s="759" t="e">
        <f t="shared" si="3"/>
        <v>#DIV/0!</v>
      </c>
      <c r="I95" s="785"/>
      <c r="J95" s="844"/>
      <c r="K95" s="785"/>
      <c r="L95" s="844"/>
      <c r="M95" s="757"/>
      <c r="N95" s="715"/>
      <c r="O95" s="831"/>
      <c r="P95" s="831"/>
      <c r="R95" s="845"/>
      <c r="S95" s="759"/>
      <c r="T95" s="759" t="e">
        <f t="shared" si="4"/>
        <v>#DIV/0!</v>
      </c>
      <c r="U95" s="785"/>
      <c r="V95" s="844"/>
      <c r="W95" s="785"/>
      <c r="X95" s="844"/>
      <c r="Y95" s="757"/>
      <c r="Z95" s="715"/>
      <c r="AA95" s="831"/>
      <c r="AB95" s="831"/>
      <c r="AD95" s="845"/>
      <c r="AE95" s="759"/>
      <c r="AF95" s="759" t="e">
        <f t="shared" si="5"/>
        <v>#DIV/0!</v>
      </c>
      <c r="AG95" s="785"/>
      <c r="AH95" s="844"/>
      <c r="AI95" s="785"/>
      <c r="AJ95" s="844"/>
      <c r="AK95" s="757"/>
      <c r="AL95" s="715"/>
      <c r="AM95" s="831"/>
      <c r="AN95" s="831"/>
      <c r="AP95" s="845"/>
      <c r="AQ95" s="759"/>
      <c r="AR95" s="759" t="e">
        <f t="shared" si="6"/>
        <v>#DIV/0!</v>
      </c>
      <c r="AS95" s="785"/>
      <c r="AT95" s="844"/>
      <c r="AU95" s="785"/>
      <c r="AV95" s="844"/>
      <c r="AW95" s="757"/>
      <c r="AX95" s="715"/>
      <c r="AY95" s="831"/>
      <c r="AZ95" s="831"/>
      <c r="BB95" s="845"/>
      <c r="BC95" s="759"/>
      <c r="BD95" s="759" t="e">
        <f t="shared" si="7"/>
        <v>#DIV/0!</v>
      </c>
      <c r="BE95" s="785"/>
      <c r="BF95" s="844"/>
      <c r="BG95" s="785"/>
      <c r="BH95" s="844"/>
      <c r="BI95" s="757"/>
      <c r="BJ95" s="715"/>
      <c r="BK95" s="831"/>
      <c r="BL95" s="831"/>
    </row>
    <row r="96" spans="5:125" ht="15.75" thickBot="1">
      <c r="E96" s="117" t="s">
        <v>413</v>
      </c>
      <c r="F96" s="833"/>
      <c r="G96" s="760"/>
      <c r="H96" s="760" t="e">
        <f t="shared" si="3"/>
        <v>#DIV/0!</v>
      </c>
      <c r="I96" s="772"/>
      <c r="J96" s="846"/>
      <c r="K96" s="772"/>
      <c r="L96" s="846"/>
      <c r="M96" s="761"/>
      <c r="N96" s="717"/>
      <c r="O96" s="847"/>
      <c r="P96" s="847"/>
      <c r="R96" s="833"/>
      <c r="S96" s="760"/>
      <c r="T96" s="760" t="e">
        <f t="shared" si="4"/>
        <v>#DIV/0!</v>
      </c>
      <c r="U96" s="772"/>
      <c r="V96" s="846"/>
      <c r="W96" s="772"/>
      <c r="X96" s="846"/>
      <c r="Y96" s="761"/>
      <c r="Z96" s="717"/>
      <c r="AA96" s="847"/>
      <c r="AB96" s="847"/>
      <c r="AD96" s="833"/>
      <c r="AE96" s="760"/>
      <c r="AF96" s="760" t="e">
        <f t="shared" si="5"/>
        <v>#DIV/0!</v>
      </c>
      <c r="AG96" s="772"/>
      <c r="AH96" s="846"/>
      <c r="AI96" s="772"/>
      <c r="AJ96" s="846"/>
      <c r="AK96" s="761"/>
      <c r="AL96" s="717"/>
      <c r="AM96" s="847"/>
      <c r="AN96" s="847"/>
      <c r="AP96" s="833"/>
      <c r="AQ96" s="760"/>
      <c r="AR96" s="760" t="e">
        <f t="shared" si="6"/>
        <v>#DIV/0!</v>
      </c>
      <c r="AS96" s="772"/>
      <c r="AT96" s="846"/>
      <c r="AU96" s="772"/>
      <c r="AV96" s="846"/>
      <c r="AW96" s="761"/>
      <c r="AX96" s="717"/>
      <c r="AY96" s="847"/>
      <c r="AZ96" s="847"/>
      <c r="BB96" s="833"/>
      <c r="BC96" s="760"/>
      <c r="BD96" s="760" t="e">
        <f t="shared" si="7"/>
        <v>#DIV/0!</v>
      </c>
      <c r="BE96" s="772"/>
      <c r="BF96" s="846"/>
      <c r="BG96" s="772"/>
      <c r="BH96" s="846"/>
      <c r="BI96" s="761"/>
      <c r="BJ96" s="717"/>
      <c r="BK96" s="847"/>
      <c r="BL96" s="847"/>
    </row>
    <row r="97" spans="5:125">
      <c r="E97" s="45"/>
      <c r="F97" s="45"/>
      <c r="G97" s="45"/>
      <c r="H97" s="45"/>
      <c r="I97" s="45"/>
      <c r="J97" s="45"/>
      <c r="K97" s="45"/>
      <c r="L97" s="45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</row>
    <row r="98" spans="5:125">
      <c r="E98" s="45"/>
      <c r="F98" s="45"/>
      <c r="G98" s="45"/>
      <c r="H98" s="45"/>
      <c r="I98" s="45"/>
      <c r="J98" s="45"/>
      <c r="K98" s="45"/>
      <c r="L98" s="45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</row>
    <row r="100" spans="5:125" ht="52.5" customHeight="1"/>
  </sheetData>
  <mergeCells count="35">
    <mergeCell ref="F90:I90"/>
    <mergeCell ref="J90:K90"/>
    <mergeCell ref="L90:M90"/>
    <mergeCell ref="R90:U90"/>
    <mergeCell ref="V90:W90"/>
    <mergeCell ref="X90:Y90"/>
    <mergeCell ref="AD90:AG90"/>
    <mergeCell ref="AH90:AI90"/>
    <mergeCell ref="AJ90:AK90"/>
    <mergeCell ref="AP90:AS90"/>
    <mergeCell ref="AT90:AU90"/>
    <mergeCell ref="AV90:AW90"/>
    <mergeCell ref="AD88:AN88"/>
    <mergeCell ref="AP88:AZ88"/>
    <mergeCell ref="BB88:BL88"/>
    <mergeCell ref="BB90:BE90"/>
    <mergeCell ref="BF90:BG90"/>
    <mergeCell ref="BH90:BI90"/>
    <mergeCell ref="F88:P88"/>
    <mergeCell ref="R88:AB88"/>
    <mergeCell ref="F58:J58"/>
    <mergeCell ref="K58:L58"/>
    <mergeCell ref="E22:P22"/>
    <mergeCell ref="E16:F16"/>
    <mergeCell ref="G16:H16"/>
    <mergeCell ref="I16:J16"/>
    <mergeCell ref="E19:P19"/>
    <mergeCell ref="E20:P20"/>
    <mergeCell ref="C4:AB4"/>
    <mergeCell ref="E14:F14"/>
    <mergeCell ref="G14:H14"/>
    <mergeCell ref="I14:J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8" scale="1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FG85"/>
  <sheetViews>
    <sheetView showGridLines="0" view="pageBreakPreview" topLeftCell="E1" zoomScale="85" zoomScaleNormal="90" zoomScaleSheetLayoutView="85" workbookViewId="0">
      <selection activeCell="I14" sqref="I14:I17"/>
    </sheetView>
  </sheetViews>
  <sheetFormatPr defaultColWidth="9.140625" defaultRowHeight="12.75"/>
  <cols>
    <col min="1" max="1" width="16" style="59" customWidth="1"/>
    <col min="2" max="2" width="13.140625" style="59" customWidth="1"/>
    <col min="3" max="3" width="75" style="45" customWidth="1"/>
    <col min="4" max="4" width="35.85546875" style="45" customWidth="1"/>
    <col min="5" max="6" width="21.42578125" style="45" customWidth="1"/>
    <col min="7" max="10" width="15.85546875" style="45" customWidth="1"/>
    <col min="11" max="53" width="15.85546875" style="16" customWidth="1"/>
    <col min="54" max="171" width="21.42578125" style="16" customWidth="1"/>
    <col min="172" max="174" width="12.5703125" style="16" customWidth="1"/>
    <col min="175" max="16384" width="9.140625" style="16"/>
  </cols>
  <sheetData>
    <row r="1" spans="1:62" ht="23.25">
      <c r="A1" s="43"/>
      <c r="B1" s="43"/>
      <c r="C1" s="532" t="s">
        <v>24</v>
      </c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ht="23.25">
      <c r="A2" s="43"/>
      <c r="B2" s="43"/>
      <c r="C2" s="531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</row>
    <row r="3" spans="1:62" ht="23.25">
      <c r="A3" s="43"/>
      <c r="B3" s="43"/>
      <c r="C3" s="531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</row>
    <row r="4" spans="1:62" ht="23.25">
      <c r="A4" s="43"/>
      <c r="B4" s="43"/>
      <c r="C4" s="533" t="s">
        <v>584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 spans="1:62" ht="23.25">
      <c r="A5" s="43"/>
      <c r="B5" s="43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535"/>
      <c r="AP5" s="535"/>
      <c r="AQ5" s="535"/>
      <c r="AR5" s="535"/>
      <c r="AS5" s="535"/>
      <c r="AT5" s="535"/>
      <c r="AU5" s="535"/>
      <c r="AV5" s="688"/>
      <c r="AW5" s="688"/>
      <c r="AX5" s="688"/>
      <c r="AY5" s="688"/>
      <c r="AZ5" s="688"/>
      <c r="BA5" s="688"/>
      <c r="BB5" s="688"/>
      <c r="BC5" s="688"/>
      <c r="BD5" s="688"/>
      <c r="BE5" s="688"/>
    </row>
    <row r="6" spans="1:6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62" ht="18">
      <c r="A7" s="43"/>
      <c r="B7" s="43"/>
      <c r="C7" s="534" t="s">
        <v>585</v>
      </c>
      <c r="D7" s="424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695"/>
      <c r="AF7" s="695"/>
      <c r="AG7" s="695"/>
      <c r="AH7" s="695"/>
      <c r="AI7" s="695"/>
      <c r="AJ7" s="695"/>
      <c r="AK7" s="695"/>
      <c r="AL7" s="695"/>
      <c r="AM7" s="695"/>
      <c r="AN7" s="695"/>
      <c r="AO7" s="695"/>
      <c r="AP7" s="695"/>
      <c r="AQ7" s="695"/>
      <c r="AR7" s="695"/>
      <c r="AS7" s="695"/>
      <c r="AT7" s="695"/>
      <c r="AU7" s="695"/>
      <c r="AV7" s="695"/>
      <c r="AW7" s="695"/>
      <c r="AX7" s="695"/>
      <c r="AY7" s="695"/>
      <c r="AZ7" s="695"/>
      <c r="BA7" s="695"/>
      <c r="BB7" s="695"/>
      <c r="BC7" s="695"/>
      <c r="BD7" s="695"/>
      <c r="BE7" s="695"/>
    </row>
    <row r="8" spans="1:62" s="19" customFormat="1">
      <c r="A8" s="43"/>
      <c r="B8" s="43"/>
      <c r="H8" s="18"/>
      <c r="I8" s="18"/>
      <c r="AS8" s="16"/>
    </row>
    <row r="9" spans="1:62" s="59" customFormat="1" ht="13.5" thickBot="1">
      <c r="J9" s="19"/>
      <c r="T9" s="19"/>
      <c r="Y9" s="19"/>
      <c r="AD9" s="19"/>
      <c r="AI9" s="19"/>
      <c r="AN9" s="19"/>
      <c r="AS9" s="16"/>
    </row>
    <row r="10" spans="1:62" s="49" customFormat="1" ht="15.75" customHeight="1" thickBot="1">
      <c r="A10" s="194"/>
      <c r="B10" s="194"/>
      <c r="C10" s="194"/>
      <c r="D10" s="194"/>
      <c r="E10" s="194"/>
      <c r="F10" s="194"/>
      <c r="G10" s="1159" t="s">
        <v>556</v>
      </c>
      <c r="H10" s="1160"/>
      <c r="I10" s="1160"/>
      <c r="J10" s="1161"/>
      <c r="K10" s="19"/>
      <c r="L10" s="1159" t="s">
        <v>464</v>
      </c>
      <c r="M10" s="1160"/>
      <c r="N10" s="1160"/>
      <c r="O10" s="1161"/>
      <c r="P10" s="19"/>
      <c r="Q10" s="1159" t="s">
        <v>463</v>
      </c>
      <c r="R10" s="1160"/>
      <c r="S10" s="1160"/>
      <c r="T10" s="1161"/>
      <c r="V10" s="1159" t="s">
        <v>462</v>
      </c>
      <c r="W10" s="1160"/>
      <c r="X10" s="1160"/>
      <c r="Y10" s="1161"/>
      <c r="Z10" s="19"/>
      <c r="AA10" s="1159" t="s">
        <v>461</v>
      </c>
      <c r="AB10" s="1160"/>
      <c r="AC10" s="1160"/>
      <c r="AD10" s="1161"/>
      <c r="AE10" s="19"/>
      <c r="AF10" s="1213"/>
      <c r="AG10" s="1213"/>
      <c r="AH10" s="1213"/>
      <c r="AI10" s="1213"/>
      <c r="AJ10" s="667"/>
      <c r="AK10" s="1213"/>
      <c r="AL10" s="1213"/>
      <c r="AM10" s="1213"/>
      <c r="AN10" s="1213"/>
      <c r="AO10" s="668"/>
      <c r="AP10" s="1213"/>
      <c r="AQ10" s="1213"/>
      <c r="AR10" s="1213"/>
      <c r="AS10" s="1213"/>
      <c r="AT10" s="667"/>
      <c r="AU10" s="1213"/>
      <c r="AV10" s="1213"/>
      <c r="AW10" s="1213"/>
      <c r="AX10" s="1213"/>
      <c r="AY10" s="668"/>
      <c r="AZ10" s="1213"/>
      <c r="BA10" s="1213"/>
      <c r="BB10" s="1213"/>
      <c r="BC10" s="1213"/>
      <c r="BD10" s="668"/>
      <c r="BE10" s="1213"/>
      <c r="BF10" s="1213"/>
      <c r="BG10" s="1213"/>
      <c r="BH10" s="1213"/>
    </row>
    <row r="11" spans="1:62" ht="78.75" customHeight="1" thickBot="1">
      <c r="A11" s="60"/>
      <c r="B11" s="60"/>
      <c r="C11" s="427" t="s">
        <v>1</v>
      </c>
      <c r="D11" s="428" t="s">
        <v>737</v>
      </c>
      <c r="E11" s="428" t="s">
        <v>63</v>
      </c>
      <c r="F11" s="276"/>
      <c r="G11" s="428" t="s">
        <v>115</v>
      </c>
      <c r="H11" s="428" t="s">
        <v>116</v>
      </c>
      <c r="I11" s="429" t="s">
        <v>536</v>
      </c>
      <c r="J11" s="429" t="s">
        <v>537</v>
      </c>
      <c r="K11" s="277"/>
      <c r="L11" s="428" t="s">
        <v>115</v>
      </c>
      <c r="M11" s="428" t="s">
        <v>116</v>
      </c>
      <c r="N11" s="429" t="s">
        <v>536</v>
      </c>
      <c r="O11" s="429" t="s">
        <v>537</v>
      </c>
      <c r="P11" s="278"/>
      <c r="Q11" s="428" t="s">
        <v>115</v>
      </c>
      <c r="R11" s="428" t="s">
        <v>116</v>
      </c>
      <c r="S11" s="429" t="s">
        <v>536</v>
      </c>
      <c r="T11" s="429" t="s">
        <v>537</v>
      </c>
      <c r="U11" s="277"/>
      <c r="V11" s="428" t="s">
        <v>115</v>
      </c>
      <c r="W11" s="428" t="s">
        <v>116</v>
      </c>
      <c r="X11" s="429" t="s">
        <v>536</v>
      </c>
      <c r="Y11" s="429" t="s">
        <v>537</v>
      </c>
      <c r="Z11" s="277"/>
      <c r="AA11" s="428" t="s">
        <v>115</v>
      </c>
      <c r="AB11" s="428" t="s">
        <v>116</v>
      </c>
      <c r="AC11" s="429" t="s">
        <v>536</v>
      </c>
      <c r="AD11" s="429" t="s">
        <v>537</v>
      </c>
      <c r="AF11" s="669"/>
      <c r="AG11" s="669"/>
      <c r="AH11" s="669"/>
      <c r="AI11" s="669"/>
      <c r="AJ11" s="63"/>
      <c r="AK11" s="669"/>
      <c r="AL11" s="669"/>
      <c r="AM11" s="669"/>
      <c r="AN11" s="669"/>
      <c r="AO11" s="670"/>
      <c r="AP11" s="669"/>
      <c r="AQ11" s="669"/>
      <c r="AR11" s="669"/>
      <c r="AS11" s="669"/>
      <c r="AT11" s="671"/>
      <c r="AU11" s="669"/>
      <c r="AV11" s="669"/>
      <c r="AW11" s="669"/>
      <c r="AX11" s="669"/>
      <c r="AY11" s="671"/>
      <c r="AZ11" s="669"/>
      <c r="BA11" s="669"/>
      <c r="BB11" s="669"/>
      <c r="BC11" s="669"/>
      <c r="BD11" s="63"/>
      <c r="BE11" s="669"/>
      <c r="BF11" s="669"/>
      <c r="BG11" s="669"/>
      <c r="BH11" s="669"/>
    </row>
    <row r="12" spans="1:62" s="44" customFormat="1" ht="14.25" customHeight="1">
      <c r="A12" s="60"/>
      <c r="B12" s="60"/>
      <c r="C12" s="279"/>
      <c r="D12" s="192"/>
      <c r="E12" s="430" t="s">
        <v>118</v>
      </c>
      <c r="G12" s="192" t="s">
        <v>54</v>
      </c>
      <c r="H12" s="431" t="s">
        <v>55</v>
      </c>
      <c r="I12" s="431" t="s">
        <v>20</v>
      </c>
      <c r="J12" s="431" t="s">
        <v>20</v>
      </c>
      <c r="K12" s="19"/>
      <c r="L12" s="192" t="s">
        <v>54</v>
      </c>
      <c r="M12" s="431" t="s">
        <v>55</v>
      </c>
      <c r="N12" s="431" t="s">
        <v>20</v>
      </c>
      <c r="O12" s="431" t="s">
        <v>20</v>
      </c>
      <c r="Q12" s="192" t="s">
        <v>54</v>
      </c>
      <c r="R12" s="431" t="s">
        <v>55</v>
      </c>
      <c r="S12" s="431" t="s">
        <v>20</v>
      </c>
      <c r="T12" s="431" t="s">
        <v>20</v>
      </c>
      <c r="V12" s="192" t="s">
        <v>54</v>
      </c>
      <c r="W12" s="431" t="s">
        <v>55</v>
      </c>
      <c r="X12" s="431" t="s">
        <v>20</v>
      </c>
      <c r="Y12" s="431" t="s">
        <v>20</v>
      </c>
      <c r="AA12" s="192" t="s">
        <v>54</v>
      </c>
      <c r="AB12" s="431" t="s">
        <v>55</v>
      </c>
      <c r="AC12" s="431" t="s">
        <v>20</v>
      </c>
      <c r="AD12" s="431" t="s">
        <v>20</v>
      </c>
      <c r="AF12" s="665"/>
      <c r="AG12" s="665"/>
      <c r="AH12" s="665"/>
      <c r="AI12" s="665"/>
      <c r="AJ12" s="666"/>
      <c r="AK12" s="665"/>
      <c r="AL12" s="665"/>
      <c r="AM12" s="665"/>
      <c r="AN12" s="665"/>
      <c r="AO12" s="666"/>
      <c r="AP12" s="665"/>
      <c r="AQ12" s="665"/>
      <c r="AR12" s="665"/>
      <c r="AS12" s="665"/>
      <c r="AT12" s="666"/>
      <c r="AU12" s="665"/>
      <c r="AV12" s="665"/>
      <c r="AW12" s="665"/>
      <c r="AX12" s="665"/>
      <c r="AY12" s="666"/>
      <c r="AZ12" s="665"/>
      <c r="BA12" s="665"/>
      <c r="BB12" s="665"/>
      <c r="BC12" s="665"/>
      <c r="BD12" s="666"/>
      <c r="BE12" s="665"/>
      <c r="BF12" s="665"/>
      <c r="BG12" s="665"/>
      <c r="BH12" s="665"/>
    </row>
    <row r="13" spans="1:62" s="17" customFormat="1" ht="27" customHeight="1">
      <c r="A13" s="59"/>
      <c r="B13" s="59"/>
      <c r="C13" s="432" t="s">
        <v>170</v>
      </c>
      <c r="D13" s="433"/>
      <c r="E13" s="434"/>
      <c r="G13" s="435"/>
      <c r="H13" s="434"/>
      <c r="I13" s="434"/>
      <c r="J13" s="434"/>
      <c r="L13" s="435"/>
      <c r="M13" s="434"/>
      <c r="N13" s="434"/>
      <c r="O13" s="434"/>
      <c r="Q13" s="435"/>
      <c r="R13" s="434"/>
      <c r="S13" s="434"/>
      <c r="T13" s="434"/>
      <c r="V13" s="435"/>
      <c r="W13" s="434"/>
      <c r="X13" s="434"/>
      <c r="Y13" s="434"/>
      <c r="AA13" s="435"/>
      <c r="AB13" s="434"/>
      <c r="AC13" s="434"/>
      <c r="AD13" s="434"/>
      <c r="AF13" s="647"/>
      <c r="AG13" s="647"/>
      <c r="AH13" s="647"/>
      <c r="AI13" s="647"/>
      <c r="AJ13" s="63"/>
      <c r="AK13" s="647"/>
      <c r="AL13" s="647"/>
      <c r="AM13" s="647"/>
      <c r="AN13" s="647"/>
      <c r="AO13" s="63"/>
      <c r="AP13" s="647"/>
      <c r="AQ13" s="647"/>
      <c r="AR13" s="647"/>
      <c r="AS13" s="647"/>
      <c r="AT13" s="63"/>
      <c r="AU13" s="647"/>
      <c r="AV13" s="647"/>
      <c r="AW13" s="647"/>
      <c r="AX13" s="647"/>
      <c r="AY13" s="63"/>
      <c r="AZ13" s="647"/>
      <c r="BA13" s="647"/>
      <c r="BB13" s="647"/>
      <c r="BC13" s="647"/>
      <c r="BD13" s="63"/>
      <c r="BE13" s="647"/>
      <c r="BF13" s="647"/>
      <c r="BG13" s="647"/>
      <c r="BH13" s="647"/>
    </row>
    <row r="14" spans="1:62" ht="30" customHeight="1">
      <c r="A14" s="62"/>
      <c r="B14" s="62"/>
      <c r="C14" s="436" t="s">
        <v>739</v>
      </c>
      <c r="D14" s="1036" t="s">
        <v>721</v>
      </c>
      <c r="E14" s="906"/>
      <c r="G14" s="1034"/>
      <c r="H14" s="1033"/>
      <c r="I14" s="906"/>
      <c r="J14" s="906"/>
      <c r="K14" s="45"/>
      <c r="L14" s="1034"/>
      <c r="M14" s="1033"/>
      <c r="N14" s="906"/>
      <c r="O14" s="906"/>
      <c r="Q14" s="1034"/>
      <c r="R14" s="1032"/>
      <c r="S14" s="906"/>
      <c r="T14" s="906"/>
      <c r="V14" s="1034"/>
      <c r="W14" s="1032"/>
      <c r="X14" s="906"/>
      <c r="Y14" s="906"/>
      <c r="AA14" s="942"/>
      <c r="AB14" s="906"/>
      <c r="AC14" s="906"/>
      <c r="AD14" s="906"/>
      <c r="AF14" s="647"/>
      <c r="AG14" s="647"/>
      <c r="AH14" s="647"/>
      <c r="AI14" s="647"/>
      <c r="AJ14" s="63"/>
      <c r="AK14" s="647"/>
      <c r="AL14" s="647"/>
      <c r="AM14" s="647"/>
      <c r="AN14" s="647"/>
      <c r="AO14" s="63"/>
      <c r="AP14" s="647"/>
      <c r="AQ14" s="647"/>
      <c r="AR14" s="647"/>
      <c r="AS14" s="647"/>
      <c r="AT14" s="63"/>
      <c r="AU14" s="647"/>
      <c r="AV14" s="647"/>
      <c r="AW14" s="647"/>
      <c r="AX14" s="647"/>
      <c r="AY14" s="63"/>
      <c r="AZ14" s="647"/>
      <c r="BA14" s="647"/>
      <c r="BB14" s="647"/>
      <c r="BC14" s="647"/>
      <c r="BD14" s="63"/>
      <c r="BE14" s="647"/>
      <c r="BF14" s="647"/>
      <c r="BG14" s="647"/>
      <c r="BH14" s="647"/>
    </row>
    <row r="15" spans="1:62" ht="27" customHeight="1">
      <c r="A15" s="62"/>
      <c r="B15" s="62"/>
      <c r="C15" s="436" t="s">
        <v>738</v>
      </c>
      <c r="D15" s="1036" t="s">
        <v>720</v>
      </c>
      <c r="E15" s="906"/>
      <c r="G15" s="1034"/>
      <c r="H15" s="1033"/>
      <c r="I15" s="906"/>
      <c r="J15" s="906"/>
      <c r="K15" s="45"/>
      <c r="L15" s="1034"/>
      <c r="M15" s="1033"/>
      <c r="N15" s="906"/>
      <c r="O15" s="906"/>
      <c r="Q15" s="1034"/>
      <c r="R15" s="1032"/>
      <c r="S15" s="906"/>
      <c r="T15" s="906"/>
      <c r="V15" s="1034"/>
      <c r="W15" s="1032"/>
      <c r="X15" s="906"/>
      <c r="Y15" s="906"/>
      <c r="AA15" s="942"/>
      <c r="AB15" s="906"/>
      <c r="AC15" s="906"/>
      <c r="AD15" s="906"/>
      <c r="AF15" s="647"/>
      <c r="AG15" s="647"/>
      <c r="AH15" s="647"/>
      <c r="AI15" s="647"/>
      <c r="AJ15" s="63"/>
      <c r="AK15" s="647"/>
      <c r="AL15" s="647"/>
      <c r="AM15" s="647"/>
      <c r="AN15" s="647"/>
      <c r="AO15" s="63"/>
      <c r="AP15" s="647"/>
      <c r="AQ15" s="647"/>
      <c r="AR15" s="647"/>
      <c r="AS15" s="647"/>
      <c r="AT15" s="63"/>
      <c r="AU15" s="647"/>
      <c r="AV15" s="647"/>
      <c r="AW15" s="647"/>
      <c r="AX15" s="647"/>
      <c r="AY15" s="63"/>
      <c r="AZ15" s="647"/>
      <c r="BA15" s="647"/>
      <c r="BB15" s="647"/>
      <c r="BC15" s="647"/>
      <c r="BD15" s="63"/>
      <c r="BE15" s="647"/>
      <c r="BF15" s="647"/>
      <c r="BG15" s="647"/>
      <c r="BH15" s="647"/>
    </row>
    <row r="16" spans="1:62" s="17" customFormat="1" ht="21" customHeight="1">
      <c r="A16" s="59"/>
      <c r="B16" s="59"/>
      <c r="C16" s="436" t="s">
        <v>119</v>
      </c>
      <c r="D16" s="1037" t="s">
        <v>722</v>
      </c>
      <c r="E16" s="906"/>
      <c r="G16" s="1034"/>
      <c r="H16" s="1033"/>
      <c r="I16" s="906"/>
      <c r="J16" s="906"/>
      <c r="L16" s="1034"/>
      <c r="M16" s="1033"/>
      <c r="N16" s="906"/>
      <c r="O16" s="906"/>
      <c r="Q16" s="1034"/>
      <c r="R16" s="1032"/>
      <c r="S16" s="906"/>
      <c r="T16" s="906"/>
      <c r="V16" s="1034"/>
      <c r="W16" s="1032"/>
      <c r="X16" s="906"/>
      <c r="Y16" s="906"/>
      <c r="AA16" s="942"/>
      <c r="AB16" s="906"/>
      <c r="AC16" s="906"/>
      <c r="AD16" s="906"/>
      <c r="AF16" s="647"/>
      <c r="AG16" s="647"/>
      <c r="AH16" s="647"/>
      <c r="AI16" s="647"/>
      <c r="AJ16" s="63"/>
      <c r="AK16" s="647"/>
      <c r="AL16" s="647"/>
      <c r="AM16" s="647"/>
      <c r="AN16" s="647"/>
      <c r="AO16" s="63"/>
      <c r="AP16" s="647"/>
      <c r="AQ16" s="647"/>
      <c r="AR16" s="647"/>
      <c r="AS16" s="647"/>
      <c r="AT16" s="63"/>
      <c r="AU16" s="647"/>
      <c r="AV16" s="647"/>
      <c r="AW16" s="647"/>
      <c r="AX16" s="647"/>
      <c r="AY16" s="63"/>
      <c r="AZ16" s="647"/>
      <c r="BA16" s="647"/>
      <c r="BB16" s="647"/>
      <c r="BC16" s="647"/>
      <c r="BD16" s="63"/>
      <c r="BE16" s="647"/>
      <c r="BF16" s="647"/>
      <c r="BG16" s="647"/>
      <c r="BH16" s="647"/>
    </row>
    <row r="17" spans="1:163" s="17" customFormat="1" ht="27" customHeight="1">
      <c r="A17" s="59"/>
      <c r="B17" s="59"/>
      <c r="C17" s="432" t="s">
        <v>171</v>
      </c>
      <c r="D17" s="1037"/>
      <c r="E17" s="906"/>
      <c r="G17" s="1034"/>
      <c r="H17" s="1033"/>
      <c r="I17" s="906"/>
      <c r="J17" s="906"/>
      <c r="L17" s="1034"/>
      <c r="M17" s="1033"/>
      <c r="N17" s="906"/>
      <c r="O17" s="906"/>
      <c r="Q17" s="1034"/>
      <c r="R17" s="1032"/>
      <c r="S17" s="906"/>
      <c r="T17" s="906"/>
      <c r="V17" s="1034"/>
      <c r="W17" s="1032"/>
      <c r="X17" s="906"/>
      <c r="Y17" s="906"/>
      <c r="AA17" s="942"/>
      <c r="AB17" s="906"/>
      <c r="AC17" s="906"/>
      <c r="AD17" s="906"/>
      <c r="AF17" s="647"/>
      <c r="AG17" s="647"/>
      <c r="AH17" s="647"/>
      <c r="AI17" s="647"/>
      <c r="AJ17" s="63"/>
      <c r="AK17" s="647"/>
      <c r="AL17" s="647"/>
      <c r="AM17" s="647"/>
      <c r="AN17" s="647"/>
      <c r="AO17" s="63"/>
      <c r="AP17" s="647"/>
      <c r="AQ17" s="647"/>
      <c r="AR17" s="647"/>
      <c r="AS17" s="647"/>
      <c r="AT17" s="63"/>
      <c r="AU17" s="647"/>
      <c r="AV17" s="647"/>
      <c r="AW17" s="647"/>
      <c r="AX17" s="647"/>
      <c r="AY17" s="63"/>
      <c r="AZ17" s="647"/>
      <c r="BA17" s="647"/>
      <c r="BB17" s="647"/>
      <c r="BC17" s="647"/>
      <c r="BD17" s="63"/>
      <c r="BE17" s="647"/>
      <c r="BF17" s="647"/>
      <c r="BG17" s="647"/>
      <c r="BH17" s="647"/>
    </row>
    <row r="18" spans="1:163" ht="24.75" customHeight="1">
      <c r="C18" s="436" t="s">
        <v>750</v>
      </c>
      <c r="D18" s="1036" t="s">
        <v>724</v>
      </c>
      <c r="E18" s="434"/>
      <c r="G18" s="435"/>
      <c r="H18" s="434"/>
      <c r="I18" s="434"/>
      <c r="J18" s="434"/>
      <c r="K18" s="45"/>
      <c r="L18" s="435"/>
      <c r="M18" s="434"/>
      <c r="N18" s="434"/>
      <c r="O18" s="434"/>
      <c r="Q18" s="435"/>
      <c r="R18" s="434"/>
      <c r="S18" s="434"/>
      <c r="T18" s="434"/>
      <c r="V18" s="435"/>
      <c r="W18" s="434"/>
      <c r="X18" s="434"/>
      <c r="Y18" s="434"/>
      <c r="AA18" s="435"/>
      <c r="AB18" s="434"/>
      <c r="AC18" s="434"/>
      <c r="AD18" s="434"/>
      <c r="AF18" s="647"/>
      <c r="AG18" s="647"/>
      <c r="AH18" s="647"/>
      <c r="AI18" s="647"/>
      <c r="AJ18" s="63"/>
      <c r="AK18" s="647"/>
      <c r="AL18" s="647"/>
      <c r="AM18" s="647"/>
      <c r="AN18" s="647"/>
      <c r="AO18" s="63"/>
      <c r="AP18" s="647"/>
      <c r="AQ18" s="647"/>
      <c r="AR18" s="647"/>
      <c r="AS18" s="647"/>
      <c r="AT18" s="63"/>
      <c r="AU18" s="647"/>
      <c r="AV18" s="647"/>
      <c r="AW18" s="647"/>
      <c r="AX18" s="647"/>
      <c r="AY18" s="63"/>
      <c r="AZ18" s="647"/>
      <c r="BA18" s="647"/>
      <c r="BB18" s="647"/>
      <c r="BC18" s="647"/>
      <c r="BD18" s="63"/>
      <c r="BE18" s="647"/>
      <c r="BF18" s="647"/>
      <c r="BG18" s="647"/>
      <c r="BH18" s="647"/>
    </row>
    <row r="19" spans="1:163" s="17" customFormat="1" ht="20.25" customHeight="1">
      <c r="A19" s="59"/>
      <c r="B19" s="59"/>
      <c r="C19" s="436" t="s">
        <v>120</v>
      </c>
      <c r="D19" s="1037" t="s">
        <v>723</v>
      </c>
      <c r="E19" s="434"/>
      <c r="G19" s="435"/>
      <c r="H19" s="434"/>
      <c r="I19" s="434"/>
      <c r="J19" s="434"/>
      <c r="L19" s="435"/>
      <c r="M19" s="434"/>
      <c r="N19" s="434"/>
      <c r="O19" s="434"/>
      <c r="Q19" s="435"/>
      <c r="R19" s="434"/>
      <c r="S19" s="434"/>
      <c r="T19" s="434"/>
      <c r="V19" s="435"/>
      <c r="W19" s="434"/>
      <c r="X19" s="434"/>
      <c r="Y19" s="434"/>
      <c r="AA19" s="435"/>
      <c r="AB19" s="434"/>
      <c r="AC19" s="434"/>
      <c r="AD19" s="434"/>
      <c r="AF19" s="647"/>
      <c r="AG19" s="647"/>
      <c r="AH19" s="647"/>
      <c r="AI19" s="647"/>
      <c r="AJ19" s="63"/>
      <c r="AK19" s="647"/>
      <c r="AL19" s="647"/>
      <c r="AM19" s="647"/>
      <c r="AN19" s="647"/>
      <c r="AO19" s="63"/>
      <c r="AP19" s="647"/>
      <c r="AQ19" s="647"/>
      <c r="AR19" s="647"/>
      <c r="AS19" s="647"/>
      <c r="AT19" s="63"/>
      <c r="AU19" s="647"/>
      <c r="AV19" s="647"/>
      <c r="AW19" s="647"/>
      <c r="AX19" s="647"/>
      <c r="AY19" s="63"/>
      <c r="AZ19" s="647"/>
      <c r="BA19" s="647"/>
      <c r="BB19" s="647"/>
      <c r="BC19" s="647"/>
      <c r="BD19" s="63"/>
      <c r="BE19" s="647"/>
      <c r="BF19" s="647"/>
      <c r="BG19" s="647"/>
      <c r="BH19" s="647"/>
    </row>
    <row r="20" spans="1:163" s="17" customFormat="1" ht="27" customHeight="1">
      <c r="A20" s="59"/>
      <c r="B20" s="59"/>
      <c r="C20" s="432" t="s">
        <v>172</v>
      </c>
      <c r="D20" s="1036" t="s">
        <v>725</v>
      </c>
      <c r="E20" s="906"/>
      <c r="G20" s="1034"/>
      <c r="H20" s="1033"/>
      <c r="I20" s="906"/>
      <c r="J20" s="906"/>
      <c r="L20" s="1034"/>
      <c r="M20" s="1033"/>
      <c r="N20" s="906"/>
      <c r="O20" s="906"/>
      <c r="Q20" s="1034"/>
      <c r="R20" s="1032"/>
      <c r="S20" s="906"/>
      <c r="T20" s="906"/>
      <c r="V20" s="1034"/>
      <c r="W20" s="1032"/>
      <c r="X20" s="906"/>
      <c r="Y20" s="906"/>
      <c r="AA20" s="1034"/>
      <c r="AB20" s="906"/>
      <c r="AC20" s="906"/>
      <c r="AD20" s="906"/>
      <c r="AF20" s="647"/>
      <c r="AG20" s="647"/>
      <c r="AH20" s="647"/>
      <c r="AI20" s="647"/>
      <c r="AJ20" s="63"/>
      <c r="AK20" s="647"/>
      <c r="AL20" s="647"/>
      <c r="AM20" s="647"/>
      <c r="AN20" s="647"/>
      <c r="AO20" s="63"/>
      <c r="AP20" s="647"/>
      <c r="AQ20" s="647"/>
      <c r="AR20" s="647"/>
      <c r="AS20" s="647"/>
      <c r="AT20" s="63"/>
      <c r="AU20" s="647"/>
      <c r="AV20" s="647"/>
      <c r="AW20" s="647"/>
      <c r="AX20" s="647"/>
      <c r="AY20" s="63"/>
      <c r="AZ20" s="647"/>
      <c r="BA20" s="647"/>
      <c r="BB20" s="647"/>
      <c r="BC20" s="647"/>
      <c r="BD20" s="63"/>
      <c r="BE20" s="647"/>
      <c r="BF20" s="647"/>
      <c r="BG20" s="647"/>
      <c r="BH20" s="647"/>
    </row>
    <row r="21" spans="1:163" s="17" customFormat="1" ht="27" customHeight="1">
      <c r="A21" s="59"/>
      <c r="B21" s="59"/>
      <c r="C21" s="432" t="s">
        <v>173</v>
      </c>
      <c r="D21" s="1037" t="s">
        <v>726</v>
      </c>
      <c r="E21" s="906"/>
      <c r="G21" s="1034"/>
      <c r="H21" s="1033"/>
      <c r="I21" s="906"/>
      <c r="J21" s="906"/>
      <c r="L21" s="1034"/>
      <c r="M21" s="1033"/>
      <c r="N21" s="906"/>
      <c r="O21" s="906"/>
      <c r="Q21" s="1034"/>
      <c r="R21" s="1032"/>
      <c r="S21" s="906"/>
      <c r="T21" s="906"/>
      <c r="V21" s="1034"/>
      <c r="W21" s="1032"/>
      <c r="X21" s="906"/>
      <c r="Y21" s="906"/>
      <c r="AA21" s="1034"/>
      <c r="AB21" s="906"/>
      <c r="AC21" s="906"/>
      <c r="AD21" s="906"/>
      <c r="AF21" s="647"/>
      <c r="AG21" s="647"/>
      <c r="AH21" s="647"/>
      <c r="AI21" s="647"/>
      <c r="AJ21" s="63"/>
      <c r="AK21" s="647"/>
      <c r="AL21" s="647"/>
      <c r="AM21" s="647"/>
      <c r="AN21" s="647"/>
      <c r="AO21" s="63"/>
      <c r="AP21" s="647"/>
      <c r="AQ21" s="647"/>
      <c r="AR21" s="647"/>
      <c r="AS21" s="647"/>
      <c r="AT21" s="63"/>
      <c r="AU21" s="647"/>
      <c r="AV21" s="647"/>
      <c r="AW21" s="647"/>
      <c r="AX21" s="647"/>
      <c r="AY21" s="63"/>
      <c r="AZ21" s="647"/>
      <c r="BA21" s="647"/>
      <c r="BB21" s="647"/>
      <c r="BC21" s="647"/>
      <c r="BD21" s="63"/>
      <c r="BE21" s="647"/>
      <c r="BF21" s="647"/>
      <c r="BG21" s="647"/>
      <c r="BH21" s="647"/>
    </row>
    <row r="22" spans="1:163" s="17" customFormat="1" ht="27" customHeight="1">
      <c r="A22" s="59"/>
      <c r="B22" s="59"/>
      <c r="C22" s="437" t="s">
        <v>457</v>
      </c>
      <c r="D22" s="1037"/>
      <c r="E22" s="434"/>
      <c r="G22" s="435"/>
      <c r="H22" s="434"/>
      <c r="I22" s="434"/>
      <c r="J22" s="434"/>
      <c r="L22" s="435"/>
      <c r="M22" s="434"/>
      <c r="N22" s="434"/>
      <c r="O22" s="434"/>
      <c r="Q22" s="435"/>
      <c r="R22" s="434"/>
      <c r="S22" s="434"/>
      <c r="T22" s="434"/>
      <c r="V22" s="435"/>
      <c r="W22" s="434"/>
      <c r="X22" s="434"/>
      <c r="Y22" s="434"/>
      <c r="AA22" s="435"/>
      <c r="AB22" s="434"/>
      <c r="AC22" s="434"/>
      <c r="AD22" s="434"/>
      <c r="AF22" s="647"/>
      <c r="AG22" s="647"/>
      <c r="AH22" s="647"/>
      <c r="AI22" s="647"/>
      <c r="AJ22" s="63"/>
      <c r="AK22" s="647"/>
      <c r="AL22" s="647"/>
      <c r="AM22" s="647"/>
      <c r="AN22" s="647"/>
      <c r="AO22" s="63"/>
      <c r="AP22" s="647"/>
      <c r="AQ22" s="647"/>
      <c r="AR22" s="647"/>
      <c r="AS22" s="647"/>
      <c r="AT22" s="63"/>
      <c r="AU22" s="647"/>
      <c r="AV22" s="647"/>
      <c r="AW22" s="647"/>
      <c r="AX22" s="647"/>
      <c r="AY22" s="63"/>
      <c r="AZ22" s="647"/>
      <c r="BA22" s="647"/>
      <c r="BB22" s="647"/>
      <c r="BC22" s="647"/>
      <c r="BD22" s="63"/>
      <c r="BE22" s="647"/>
      <c r="BF22" s="647"/>
      <c r="BG22" s="647"/>
      <c r="BH22" s="647"/>
    </row>
    <row r="23" spans="1:163" s="17" customFormat="1" ht="27" customHeight="1">
      <c r="A23" s="59"/>
      <c r="B23" s="59"/>
      <c r="C23" s="438" t="s">
        <v>727</v>
      </c>
      <c r="D23" s="1037" t="s">
        <v>726</v>
      </c>
      <c r="E23" s="906"/>
      <c r="G23" s="1034"/>
      <c r="H23" s="1033"/>
      <c r="I23" s="906"/>
      <c r="J23" s="906"/>
      <c r="L23" s="1034"/>
      <c r="M23" s="1033"/>
      <c r="N23" s="906"/>
      <c r="O23" s="906"/>
      <c r="Q23" s="1034"/>
      <c r="R23" s="1032"/>
      <c r="S23" s="906"/>
      <c r="T23" s="906"/>
      <c r="V23" s="1034"/>
      <c r="W23" s="1032"/>
      <c r="X23" s="906"/>
      <c r="Y23" s="906"/>
      <c r="AA23" s="1034"/>
      <c r="AB23" s="906"/>
      <c r="AC23" s="906"/>
      <c r="AD23" s="906"/>
      <c r="AF23" s="647"/>
      <c r="AG23" s="647"/>
      <c r="AH23" s="647"/>
      <c r="AI23" s="647"/>
      <c r="AJ23" s="63"/>
      <c r="AK23" s="647"/>
      <c r="AL23" s="647"/>
      <c r="AM23" s="647"/>
      <c r="AN23" s="647"/>
      <c r="AO23" s="63"/>
      <c r="AP23" s="647"/>
      <c r="AQ23" s="647"/>
      <c r="AR23" s="647"/>
      <c r="AS23" s="647"/>
      <c r="AT23" s="63"/>
      <c r="AU23" s="647"/>
      <c r="AV23" s="647"/>
      <c r="AW23" s="647"/>
      <c r="AX23" s="647"/>
      <c r="AY23" s="63"/>
      <c r="AZ23" s="647"/>
      <c r="BA23" s="647"/>
      <c r="BB23" s="647"/>
      <c r="BC23" s="647"/>
      <c r="BD23" s="63"/>
      <c r="BE23" s="647"/>
      <c r="BF23" s="647"/>
      <c r="BG23" s="647"/>
      <c r="BH23" s="647"/>
    </row>
    <row r="24" spans="1:163" s="17" customFormat="1" ht="27" customHeight="1">
      <c r="A24" s="59"/>
      <c r="B24" s="59"/>
      <c r="C24" s="437" t="s">
        <v>456</v>
      </c>
      <c r="D24" s="1037"/>
      <c r="E24" s="906"/>
      <c r="G24" s="1034"/>
      <c r="H24" s="1033"/>
      <c r="I24" s="906"/>
      <c r="J24" s="906"/>
      <c r="L24" s="1034"/>
      <c r="M24" s="1033"/>
      <c r="N24" s="906"/>
      <c r="O24" s="906"/>
      <c r="Q24" s="1034"/>
      <c r="R24" s="1032"/>
      <c r="S24" s="906"/>
      <c r="T24" s="906"/>
      <c r="V24" s="1034"/>
      <c r="W24" s="1032"/>
      <c r="X24" s="906"/>
      <c r="Y24" s="906"/>
      <c r="AA24" s="1034"/>
      <c r="AB24" s="906"/>
      <c r="AC24" s="906"/>
      <c r="AD24" s="906"/>
      <c r="AF24" s="647"/>
      <c r="AG24" s="647"/>
      <c r="AH24" s="647"/>
      <c r="AI24" s="647"/>
      <c r="AJ24" s="63"/>
      <c r="AK24" s="647"/>
      <c r="AL24" s="647"/>
      <c r="AM24" s="647"/>
      <c r="AN24" s="647"/>
      <c r="AO24" s="63"/>
      <c r="AP24" s="647"/>
      <c r="AQ24" s="647"/>
      <c r="AR24" s="647"/>
      <c r="AS24" s="647"/>
      <c r="AT24" s="63"/>
      <c r="AU24" s="647"/>
      <c r="AV24" s="647"/>
      <c r="AW24" s="647"/>
      <c r="AX24" s="647"/>
      <c r="AY24" s="63"/>
      <c r="AZ24" s="647"/>
      <c r="BA24" s="647"/>
      <c r="BB24" s="647"/>
      <c r="BC24" s="647"/>
      <c r="BD24" s="63"/>
      <c r="BE24" s="647"/>
      <c r="BF24" s="647"/>
      <c r="BG24" s="647"/>
      <c r="BH24" s="647"/>
    </row>
    <row r="25" spans="1:163" ht="27" customHeight="1">
      <c r="C25" s="438" t="s">
        <v>727</v>
      </c>
      <c r="D25" s="1037" t="s">
        <v>726</v>
      </c>
      <c r="E25" s="906"/>
      <c r="G25" s="1034"/>
      <c r="H25" s="1033"/>
      <c r="I25" s="906"/>
      <c r="J25" s="906"/>
      <c r="K25" s="45"/>
      <c r="L25" s="1034"/>
      <c r="M25" s="1033"/>
      <c r="N25" s="906"/>
      <c r="O25" s="906"/>
      <c r="Q25" s="1034"/>
      <c r="R25" s="1032"/>
      <c r="S25" s="906"/>
      <c r="T25" s="906"/>
      <c r="V25" s="1034"/>
      <c r="W25" s="1032"/>
      <c r="X25" s="906"/>
      <c r="Y25" s="906"/>
      <c r="AA25" s="1034"/>
      <c r="AB25" s="906"/>
      <c r="AC25" s="906"/>
      <c r="AD25" s="906"/>
      <c r="AF25" s="647"/>
      <c r="AG25" s="647"/>
      <c r="AH25" s="647"/>
      <c r="AI25" s="647"/>
      <c r="AJ25" s="63"/>
      <c r="AK25" s="647"/>
      <c r="AL25" s="647"/>
      <c r="AM25" s="647"/>
      <c r="AN25" s="647"/>
      <c r="AO25" s="63"/>
      <c r="AP25" s="647"/>
      <c r="AQ25" s="647"/>
      <c r="AR25" s="647"/>
      <c r="AS25" s="647"/>
      <c r="AT25" s="63"/>
      <c r="AU25" s="647"/>
      <c r="AV25" s="647"/>
      <c r="AW25" s="647"/>
      <c r="AX25" s="647"/>
      <c r="AY25" s="63"/>
      <c r="AZ25" s="647"/>
      <c r="BA25" s="647"/>
      <c r="BB25" s="647"/>
      <c r="BC25" s="647"/>
      <c r="BD25" s="63"/>
      <c r="BE25" s="647"/>
      <c r="BF25" s="647"/>
      <c r="BG25" s="647"/>
      <c r="BH25" s="647"/>
    </row>
    <row r="26" spans="1:163" ht="18.75" thickBot="1">
      <c r="C26" s="65" t="s">
        <v>455</v>
      </c>
      <c r="D26" s="1038"/>
      <c r="E26" s="907"/>
      <c r="G26" s="1035"/>
      <c r="H26" s="439"/>
      <c r="I26" s="907"/>
      <c r="J26" s="907"/>
      <c r="K26" s="45"/>
      <c r="L26" s="1035"/>
      <c r="M26" s="439"/>
      <c r="N26" s="907"/>
      <c r="O26" s="907"/>
      <c r="Q26" s="1035"/>
      <c r="R26" s="439"/>
      <c r="S26" s="907"/>
      <c r="T26" s="907"/>
      <c r="V26" s="1035"/>
      <c r="W26" s="439"/>
      <c r="X26" s="907"/>
      <c r="Y26" s="907"/>
      <c r="AA26" s="1035"/>
      <c r="AB26" s="439"/>
      <c r="AC26" s="907"/>
      <c r="AD26" s="907"/>
      <c r="AF26" s="647"/>
      <c r="AG26" s="647"/>
      <c r="AH26" s="647"/>
      <c r="AI26" s="647"/>
      <c r="AJ26" s="63"/>
      <c r="AK26" s="647"/>
      <c r="AL26" s="647"/>
      <c r="AM26" s="647"/>
      <c r="AN26" s="647"/>
      <c r="AO26" s="63"/>
      <c r="AP26" s="647"/>
      <c r="AQ26" s="647"/>
      <c r="AR26" s="647"/>
      <c r="AS26" s="647"/>
      <c r="AT26" s="63"/>
      <c r="AU26" s="647"/>
      <c r="AV26" s="647"/>
      <c r="AW26" s="647"/>
      <c r="AX26" s="647"/>
      <c r="AY26" s="63"/>
      <c r="AZ26" s="647"/>
      <c r="BA26" s="647"/>
      <c r="BB26" s="647"/>
      <c r="BC26" s="647"/>
      <c r="BD26" s="63"/>
      <c r="BE26" s="647"/>
      <c r="BF26" s="647"/>
      <c r="BG26" s="647"/>
      <c r="BH26" s="647"/>
    </row>
    <row r="27" spans="1:163">
      <c r="C27" s="64"/>
      <c r="D27" s="425"/>
      <c r="E27" s="425"/>
      <c r="F27" s="425"/>
      <c r="G27" s="425"/>
      <c r="H27" s="425"/>
      <c r="I27" s="425"/>
      <c r="J27" s="425"/>
    </row>
    <row r="28" spans="1:163">
      <c r="C28" s="64"/>
      <c r="D28" s="425"/>
      <c r="E28" s="425"/>
      <c r="F28" s="425"/>
      <c r="G28" s="425"/>
      <c r="H28" s="425"/>
      <c r="I28" s="425"/>
      <c r="J28" s="16"/>
    </row>
    <row r="29" spans="1:163">
      <c r="C29" s="64"/>
      <c r="D29" s="425"/>
      <c r="E29" s="425"/>
      <c r="F29" s="425"/>
      <c r="G29" s="425"/>
      <c r="H29" s="425"/>
      <c r="I29" s="425"/>
      <c r="J29" s="16"/>
    </row>
    <row r="30" spans="1:163">
      <c r="C30" s="64"/>
      <c r="D30" s="425"/>
      <c r="E30" s="425"/>
      <c r="F30" s="425"/>
      <c r="G30" s="425"/>
      <c r="H30" s="425"/>
      <c r="I30" s="425"/>
      <c r="J30" s="16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163" ht="18">
      <c r="C31" s="534" t="s">
        <v>586</v>
      </c>
      <c r="D31" s="424"/>
      <c r="E31" s="424"/>
      <c r="F31" s="424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695"/>
      <c r="AW31" s="695"/>
      <c r="AX31" s="695"/>
      <c r="AY31" s="695"/>
      <c r="AZ31" s="695"/>
      <c r="BA31" s="695"/>
      <c r="BB31" s="695"/>
      <c r="BC31" s="695"/>
      <c r="BD31" s="695"/>
      <c r="BE31" s="695"/>
    </row>
    <row r="32" spans="1:163" ht="13.5" thickBot="1">
      <c r="U32" s="45"/>
      <c r="V32" s="45"/>
      <c r="W32" s="45"/>
      <c r="X32" s="45"/>
      <c r="Y32" s="45"/>
      <c r="Z32" s="45"/>
      <c r="AA32" s="45"/>
      <c r="AL32" s="45"/>
      <c r="AM32" s="45"/>
      <c r="AN32" s="45"/>
      <c r="AO32" s="45"/>
      <c r="AP32" s="45"/>
      <c r="AQ32" s="45"/>
      <c r="AR32" s="45"/>
      <c r="BC32" s="45"/>
      <c r="BD32" s="45"/>
      <c r="BE32" s="45"/>
      <c r="BF32" s="45"/>
      <c r="BG32" s="45"/>
      <c r="BH32" s="45"/>
      <c r="BI32" s="45"/>
      <c r="BT32" s="45"/>
      <c r="BU32" s="45"/>
      <c r="BV32" s="45"/>
      <c r="BW32" s="45"/>
      <c r="BX32" s="45"/>
      <c r="BY32" s="45"/>
      <c r="BZ32" s="45"/>
      <c r="CK32" s="45"/>
      <c r="CL32" s="45"/>
      <c r="CM32" s="45"/>
      <c r="CN32" s="45"/>
      <c r="CO32" s="45"/>
      <c r="CP32" s="45"/>
      <c r="CQ32" s="45"/>
      <c r="DB32" s="45"/>
      <c r="DC32" s="45"/>
      <c r="DD32" s="45"/>
      <c r="DE32" s="45"/>
      <c r="DF32" s="45"/>
      <c r="DG32" s="45"/>
      <c r="DH32" s="45"/>
      <c r="DS32" s="45"/>
      <c r="DT32" s="45"/>
      <c r="DU32" s="45"/>
      <c r="DV32" s="45"/>
      <c r="DW32" s="45"/>
      <c r="DX32" s="45"/>
      <c r="DY32" s="45"/>
      <c r="EJ32" s="45"/>
      <c r="EK32" s="45"/>
      <c r="EL32" s="45"/>
      <c r="EM32" s="45"/>
      <c r="EN32" s="45"/>
      <c r="EO32" s="45"/>
      <c r="EP32" s="45"/>
      <c r="FA32" s="45"/>
      <c r="FB32" s="45"/>
      <c r="FC32" s="45"/>
      <c r="FD32" s="45"/>
      <c r="FE32" s="45"/>
      <c r="FF32" s="45"/>
      <c r="FG32" s="45"/>
    </row>
    <row r="33" spans="3:127" ht="13.5" thickBot="1">
      <c r="D33" s="1159" t="s">
        <v>556</v>
      </c>
      <c r="E33" s="1160"/>
      <c r="F33" s="1160"/>
      <c r="G33" s="1160"/>
      <c r="H33" s="1160"/>
      <c r="I33" s="1160"/>
      <c r="J33" s="1160"/>
      <c r="K33" s="1161"/>
      <c r="L33" s="49"/>
      <c r="M33" s="1159" t="s">
        <v>464</v>
      </c>
      <c r="N33" s="1160"/>
      <c r="O33" s="1160"/>
      <c r="P33" s="1160"/>
      <c r="Q33" s="1160"/>
      <c r="R33" s="1160"/>
      <c r="S33" s="1160"/>
      <c r="T33" s="1161"/>
      <c r="U33" s="45"/>
      <c r="V33" s="1159" t="s">
        <v>463</v>
      </c>
      <c r="W33" s="1160"/>
      <c r="X33" s="1160"/>
      <c r="Y33" s="1160"/>
      <c r="Z33" s="1160"/>
      <c r="AA33" s="1160"/>
      <c r="AB33" s="1160"/>
      <c r="AC33" s="1161"/>
      <c r="AE33" s="1159" t="s">
        <v>462</v>
      </c>
      <c r="AF33" s="1160"/>
      <c r="AG33" s="1160"/>
      <c r="AH33" s="1160"/>
      <c r="AI33" s="1160"/>
      <c r="AJ33" s="1160"/>
      <c r="AK33" s="1160"/>
      <c r="AL33" s="1161"/>
      <c r="AM33" s="49"/>
      <c r="AN33" s="1159" t="s">
        <v>461</v>
      </c>
      <c r="AO33" s="1160"/>
      <c r="AP33" s="1160"/>
      <c r="AQ33" s="1160"/>
      <c r="AR33" s="1160"/>
      <c r="AS33" s="1160"/>
      <c r="AT33" s="1160"/>
      <c r="AU33" s="1161"/>
      <c r="AW33" s="1213"/>
      <c r="AX33" s="1213"/>
      <c r="AY33" s="1213"/>
      <c r="AZ33" s="1213"/>
      <c r="BA33" s="1213"/>
      <c r="BB33" s="1213"/>
      <c r="BC33" s="1213"/>
      <c r="BD33" s="1213"/>
      <c r="BE33" s="672"/>
      <c r="BF33" s="1213"/>
      <c r="BG33" s="1213"/>
      <c r="BH33" s="1213"/>
      <c r="BI33" s="1213"/>
      <c r="BJ33" s="1213"/>
      <c r="BK33" s="1213"/>
      <c r="BL33" s="1213"/>
      <c r="BM33" s="1213"/>
      <c r="BN33" s="672"/>
      <c r="BO33" s="1213"/>
      <c r="BP33" s="1213"/>
      <c r="BQ33" s="1213"/>
      <c r="BR33" s="1213"/>
      <c r="BS33" s="1213"/>
      <c r="BT33" s="1213"/>
      <c r="BU33" s="1213"/>
      <c r="BV33" s="1213"/>
      <c r="BW33" s="63"/>
      <c r="BX33" s="1213"/>
      <c r="BY33" s="1213"/>
      <c r="BZ33" s="1213"/>
      <c r="CA33" s="1213"/>
      <c r="CB33" s="1213"/>
      <c r="CC33" s="1213"/>
      <c r="CD33" s="1213"/>
      <c r="CE33" s="1213"/>
      <c r="CF33" s="667"/>
      <c r="CG33" s="1213"/>
      <c r="CH33" s="1213"/>
      <c r="CI33" s="1213"/>
      <c r="CJ33" s="1213"/>
      <c r="CK33" s="1213"/>
      <c r="CL33" s="1213"/>
      <c r="CM33" s="1213"/>
      <c r="CN33" s="1213"/>
      <c r="CO33" s="63"/>
      <c r="CP33" s="1213"/>
      <c r="CQ33" s="1213"/>
      <c r="CR33" s="1213"/>
      <c r="CS33" s="1213"/>
      <c r="CT33" s="1213"/>
      <c r="CU33" s="1213"/>
      <c r="CV33" s="1213"/>
      <c r="CW33" s="1213"/>
      <c r="CX33" s="45"/>
      <c r="DI33" s="45"/>
      <c r="DJ33" s="45"/>
      <c r="DK33" s="45"/>
      <c r="DL33" s="45"/>
      <c r="DM33" s="45"/>
      <c r="DN33" s="45"/>
      <c r="DO33" s="45"/>
    </row>
    <row r="34" spans="3:127" ht="18">
      <c r="C34" s="72"/>
      <c r="U34" s="45"/>
      <c r="V34" s="45"/>
      <c r="W34" s="45"/>
      <c r="X34" s="45"/>
      <c r="Y34" s="45"/>
      <c r="Z34" s="45"/>
      <c r="AA34" s="45"/>
      <c r="AL34" s="45"/>
      <c r="AM34" s="45"/>
      <c r="AN34" s="45"/>
      <c r="AO34" s="45"/>
      <c r="AP34" s="45"/>
      <c r="AQ34" s="45"/>
      <c r="AR34" s="45"/>
      <c r="AW34" s="672"/>
      <c r="AX34" s="672"/>
      <c r="AY34" s="672"/>
      <c r="AZ34" s="672"/>
      <c r="BA34" s="672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72"/>
      <c r="BO34" s="672"/>
      <c r="BP34" s="672"/>
      <c r="BQ34" s="672"/>
      <c r="BR34" s="672"/>
      <c r="BS34" s="672"/>
      <c r="BT34" s="672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72"/>
      <c r="CF34" s="672"/>
      <c r="CG34" s="672"/>
      <c r="CH34" s="672"/>
      <c r="CI34" s="672"/>
      <c r="CJ34" s="672"/>
      <c r="CK34" s="672"/>
      <c r="CL34" s="63"/>
      <c r="CM34" s="63"/>
      <c r="CN34" s="63"/>
      <c r="CO34" s="63"/>
      <c r="CP34" s="672"/>
      <c r="CQ34" s="672"/>
      <c r="CR34" s="672"/>
      <c r="CS34" s="672"/>
      <c r="CT34" s="672"/>
      <c r="CU34" s="63"/>
      <c r="CV34" s="63"/>
      <c r="CW34" s="63"/>
    </row>
    <row r="35" spans="3:127">
      <c r="U35" s="45"/>
      <c r="V35" s="45"/>
      <c r="W35" s="45"/>
      <c r="X35" s="45"/>
      <c r="Y35" s="45"/>
      <c r="Z35" s="45"/>
      <c r="AA35" s="45"/>
      <c r="AL35" s="45"/>
      <c r="AM35" s="45"/>
      <c r="AN35" s="45"/>
      <c r="AO35" s="45"/>
      <c r="AP35" s="45"/>
      <c r="AQ35" s="45"/>
      <c r="AR35" s="45"/>
      <c r="AW35" s="672"/>
      <c r="AX35" s="672"/>
      <c r="AY35" s="672"/>
      <c r="AZ35" s="672"/>
      <c r="BA35" s="672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72"/>
      <c r="BO35" s="672"/>
      <c r="BP35" s="672"/>
      <c r="BQ35" s="672"/>
      <c r="BR35" s="672"/>
      <c r="BS35" s="672"/>
      <c r="BT35" s="672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72"/>
      <c r="CF35" s="672"/>
      <c r="CG35" s="672"/>
      <c r="CH35" s="672"/>
      <c r="CI35" s="672"/>
      <c r="CJ35" s="672"/>
      <c r="CK35" s="672"/>
      <c r="CL35" s="63"/>
      <c r="CM35" s="63"/>
      <c r="CN35" s="63"/>
      <c r="CO35" s="63"/>
      <c r="CP35" s="672"/>
      <c r="CQ35" s="672"/>
      <c r="CR35" s="672"/>
      <c r="CS35" s="672"/>
      <c r="CT35" s="672"/>
      <c r="CU35" s="63"/>
      <c r="CV35" s="63"/>
      <c r="CW35" s="63"/>
    </row>
    <row r="36" spans="3:127">
      <c r="C36" s="20"/>
      <c r="D36" s="1215" t="s">
        <v>169</v>
      </c>
      <c r="E36" s="1216"/>
      <c r="F36" s="1216"/>
      <c r="G36" s="1216"/>
      <c r="H36" s="1216"/>
      <c r="I36" s="1216"/>
      <c r="J36" s="1216"/>
      <c r="K36" s="1217"/>
      <c r="M36" s="1215" t="s">
        <v>169</v>
      </c>
      <c r="N36" s="1216"/>
      <c r="O36" s="1216"/>
      <c r="P36" s="1216"/>
      <c r="Q36" s="1216"/>
      <c r="R36" s="1216"/>
      <c r="S36" s="1216"/>
      <c r="T36" s="1217"/>
      <c r="U36" s="45"/>
      <c r="V36" s="1215" t="s">
        <v>169</v>
      </c>
      <c r="W36" s="1216"/>
      <c r="X36" s="1216"/>
      <c r="Y36" s="1216"/>
      <c r="Z36" s="1216"/>
      <c r="AA36" s="1216"/>
      <c r="AB36" s="1216"/>
      <c r="AC36" s="1217"/>
      <c r="AE36" s="1215" t="s">
        <v>169</v>
      </c>
      <c r="AF36" s="1216"/>
      <c r="AG36" s="1216"/>
      <c r="AH36" s="1216"/>
      <c r="AI36" s="1216"/>
      <c r="AJ36" s="1216"/>
      <c r="AK36" s="1216"/>
      <c r="AL36" s="1217"/>
      <c r="AM36" s="45"/>
      <c r="AN36" s="1215" t="s">
        <v>169</v>
      </c>
      <c r="AO36" s="1216"/>
      <c r="AP36" s="1216"/>
      <c r="AQ36" s="1216"/>
      <c r="AR36" s="1216"/>
      <c r="AS36" s="1216"/>
      <c r="AT36" s="1216"/>
      <c r="AU36" s="1217"/>
      <c r="AW36" s="1214"/>
      <c r="AX36" s="1214"/>
      <c r="AY36" s="1214"/>
      <c r="AZ36" s="1214"/>
      <c r="BA36" s="1214"/>
      <c r="BB36" s="1214"/>
      <c r="BC36" s="1214"/>
      <c r="BD36" s="1214"/>
      <c r="BE36" s="63"/>
      <c r="BF36" s="1214"/>
      <c r="BG36" s="1214"/>
      <c r="BH36" s="1214"/>
      <c r="BI36" s="1214"/>
      <c r="BJ36" s="1214"/>
      <c r="BK36" s="1214"/>
      <c r="BL36" s="1214"/>
      <c r="BM36" s="1214"/>
      <c r="BN36" s="672"/>
      <c r="BO36" s="1214"/>
      <c r="BP36" s="1214"/>
      <c r="BQ36" s="1214"/>
      <c r="BR36" s="1214"/>
      <c r="BS36" s="1214"/>
      <c r="BT36" s="1214"/>
      <c r="BU36" s="1214"/>
      <c r="BV36" s="1214"/>
      <c r="BW36" s="63"/>
      <c r="BX36" s="1214"/>
      <c r="BY36" s="1214"/>
      <c r="BZ36" s="1214"/>
      <c r="CA36" s="1214"/>
      <c r="CB36" s="1214"/>
      <c r="CC36" s="1214"/>
      <c r="CD36" s="1214"/>
      <c r="CE36" s="1214"/>
      <c r="CF36" s="672"/>
      <c r="CG36" s="1214"/>
      <c r="CH36" s="1214"/>
      <c r="CI36" s="1214"/>
      <c r="CJ36" s="1214"/>
      <c r="CK36" s="1214"/>
      <c r="CL36" s="1214"/>
      <c r="CM36" s="1214"/>
      <c r="CN36" s="1214"/>
      <c r="CO36" s="63"/>
      <c r="CP36" s="1214"/>
      <c r="CQ36" s="1214"/>
      <c r="CR36" s="1214"/>
      <c r="CS36" s="1214"/>
      <c r="CT36" s="1214"/>
      <c r="CU36" s="1214"/>
      <c r="CV36" s="1214"/>
      <c r="CW36" s="1214"/>
    </row>
    <row r="37" spans="3:127" ht="39.75" customHeight="1" thickBot="1">
      <c r="C37" s="440" t="s">
        <v>460</v>
      </c>
      <c r="D37" s="1220" t="s">
        <v>113</v>
      </c>
      <c r="E37" s="1220"/>
      <c r="F37" s="1220"/>
      <c r="G37" s="1220"/>
      <c r="H37" s="1221"/>
      <c r="I37" s="1218" t="s">
        <v>459</v>
      </c>
      <c r="J37" s="1219"/>
      <c r="K37" s="441" t="s">
        <v>458</v>
      </c>
      <c r="M37" s="1220" t="s">
        <v>113</v>
      </c>
      <c r="N37" s="1220"/>
      <c r="O37" s="1220"/>
      <c r="P37" s="1220"/>
      <c r="Q37" s="1221"/>
      <c r="R37" s="1218" t="s">
        <v>459</v>
      </c>
      <c r="S37" s="1219"/>
      <c r="T37" s="441" t="s">
        <v>458</v>
      </c>
      <c r="U37" s="45"/>
      <c r="V37" s="1220" t="s">
        <v>113</v>
      </c>
      <c r="W37" s="1220"/>
      <c r="X37" s="1220"/>
      <c r="Y37" s="1220"/>
      <c r="Z37" s="1221"/>
      <c r="AA37" s="1218" t="s">
        <v>459</v>
      </c>
      <c r="AB37" s="1219"/>
      <c r="AC37" s="441" t="s">
        <v>458</v>
      </c>
      <c r="AE37" s="1220" t="s">
        <v>113</v>
      </c>
      <c r="AF37" s="1220"/>
      <c r="AG37" s="1220"/>
      <c r="AH37" s="1220"/>
      <c r="AI37" s="1221"/>
      <c r="AJ37" s="1218" t="s">
        <v>459</v>
      </c>
      <c r="AK37" s="1219"/>
      <c r="AL37" s="441" t="s">
        <v>458</v>
      </c>
      <c r="AM37" s="45"/>
      <c r="AN37" s="1220" t="s">
        <v>113</v>
      </c>
      <c r="AO37" s="1220"/>
      <c r="AP37" s="1220"/>
      <c r="AQ37" s="1220"/>
      <c r="AR37" s="1221"/>
      <c r="AS37" s="1218" t="s">
        <v>459</v>
      </c>
      <c r="AT37" s="1219"/>
      <c r="AU37" s="441" t="s">
        <v>458</v>
      </c>
      <c r="AW37" s="1222"/>
      <c r="AX37" s="1222"/>
      <c r="AY37" s="1222"/>
      <c r="AZ37" s="1222"/>
      <c r="BA37" s="1222"/>
      <c r="BB37" s="1223"/>
      <c r="BC37" s="1223"/>
      <c r="BD37" s="98"/>
      <c r="BE37" s="63"/>
      <c r="BF37" s="1222"/>
      <c r="BG37" s="1222"/>
      <c r="BH37" s="1222"/>
      <c r="BI37" s="1222"/>
      <c r="BJ37" s="1222"/>
      <c r="BK37" s="1223"/>
      <c r="BL37" s="1223"/>
      <c r="BM37" s="98"/>
      <c r="BN37" s="672"/>
      <c r="BO37" s="1222"/>
      <c r="BP37" s="1222"/>
      <c r="BQ37" s="1222"/>
      <c r="BR37" s="1222"/>
      <c r="BS37" s="1222"/>
      <c r="BT37" s="1223"/>
      <c r="BU37" s="1223"/>
      <c r="BV37" s="98"/>
      <c r="BW37" s="63"/>
      <c r="BX37" s="1222"/>
      <c r="BY37" s="1222"/>
      <c r="BZ37" s="1222"/>
      <c r="CA37" s="1222"/>
      <c r="CB37" s="1222"/>
      <c r="CC37" s="1223"/>
      <c r="CD37" s="1223"/>
      <c r="CE37" s="98"/>
      <c r="CF37" s="672"/>
      <c r="CG37" s="1222"/>
      <c r="CH37" s="1222"/>
      <c r="CI37" s="1222"/>
      <c r="CJ37" s="1222"/>
      <c r="CK37" s="1222"/>
      <c r="CL37" s="1223"/>
      <c r="CM37" s="1223"/>
      <c r="CN37" s="98"/>
      <c r="CO37" s="63"/>
      <c r="CP37" s="1222"/>
      <c r="CQ37" s="1222"/>
      <c r="CR37" s="1222"/>
      <c r="CS37" s="1222"/>
      <c r="CT37" s="1222"/>
      <c r="CU37" s="1223"/>
      <c r="CV37" s="1223"/>
      <c r="CW37" s="98"/>
    </row>
    <row r="38" spans="3:127" ht="31.5" customHeight="1" thickBot="1">
      <c r="C38" s="280" t="s">
        <v>538</v>
      </c>
      <c r="D38" s="442" t="s">
        <v>59</v>
      </c>
      <c r="E38" s="442" t="s">
        <v>60</v>
      </c>
      <c r="F38" s="442" t="s">
        <v>114</v>
      </c>
      <c r="G38" s="442" t="s">
        <v>61</v>
      </c>
      <c r="H38" s="442" t="s">
        <v>62</v>
      </c>
      <c r="I38" s="443" t="s">
        <v>117</v>
      </c>
      <c r="J38" s="281" t="s">
        <v>52</v>
      </c>
      <c r="K38" s="193" t="s">
        <v>52</v>
      </c>
      <c r="M38" s="442" t="s">
        <v>59</v>
      </c>
      <c r="N38" s="442" t="s">
        <v>60</v>
      </c>
      <c r="O38" s="442" t="s">
        <v>114</v>
      </c>
      <c r="P38" s="442" t="s">
        <v>61</v>
      </c>
      <c r="Q38" s="442" t="s">
        <v>62</v>
      </c>
      <c r="R38" s="443" t="s">
        <v>117</v>
      </c>
      <c r="S38" s="281" t="s">
        <v>52</v>
      </c>
      <c r="T38" s="193" t="s">
        <v>52</v>
      </c>
      <c r="U38" s="45"/>
      <c r="V38" s="442" t="s">
        <v>59</v>
      </c>
      <c r="W38" s="442" t="s">
        <v>60</v>
      </c>
      <c r="X38" s="442" t="s">
        <v>114</v>
      </c>
      <c r="Y38" s="442" t="s">
        <v>61</v>
      </c>
      <c r="Z38" s="442" t="s">
        <v>62</v>
      </c>
      <c r="AA38" s="443" t="s">
        <v>117</v>
      </c>
      <c r="AB38" s="281" t="s">
        <v>52</v>
      </c>
      <c r="AC38" s="193" t="s">
        <v>52</v>
      </c>
      <c r="AE38" s="442" t="s">
        <v>59</v>
      </c>
      <c r="AF38" s="442" t="s">
        <v>60</v>
      </c>
      <c r="AG38" s="442" t="s">
        <v>114</v>
      </c>
      <c r="AH38" s="442" t="s">
        <v>61</v>
      </c>
      <c r="AI38" s="442" t="s">
        <v>62</v>
      </c>
      <c r="AJ38" s="443" t="s">
        <v>117</v>
      </c>
      <c r="AK38" s="281" t="s">
        <v>52</v>
      </c>
      <c r="AL38" s="193" t="s">
        <v>52</v>
      </c>
      <c r="AM38" s="45"/>
      <c r="AN38" s="442" t="s">
        <v>59</v>
      </c>
      <c r="AO38" s="442" t="s">
        <v>60</v>
      </c>
      <c r="AP38" s="442" t="s">
        <v>114</v>
      </c>
      <c r="AQ38" s="442" t="s">
        <v>61</v>
      </c>
      <c r="AR38" s="442" t="s">
        <v>62</v>
      </c>
      <c r="AS38" s="443" t="s">
        <v>117</v>
      </c>
      <c r="AT38" s="281" t="s">
        <v>52</v>
      </c>
      <c r="AU38" s="193" t="s">
        <v>52</v>
      </c>
      <c r="AW38" s="673"/>
      <c r="AX38" s="673"/>
      <c r="AY38" s="673"/>
      <c r="AZ38" s="673"/>
      <c r="BA38" s="673"/>
      <c r="BB38" s="673"/>
      <c r="BC38" s="673"/>
      <c r="BD38" s="673"/>
      <c r="BE38" s="63"/>
      <c r="BF38" s="673"/>
      <c r="BG38" s="673"/>
      <c r="BH38" s="673"/>
      <c r="BI38" s="673"/>
      <c r="BJ38" s="673"/>
      <c r="BK38" s="673"/>
      <c r="BL38" s="673"/>
      <c r="BM38" s="673"/>
      <c r="BN38" s="672"/>
      <c r="BO38" s="673"/>
      <c r="BP38" s="673"/>
      <c r="BQ38" s="673"/>
      <c r="BR38" s="673"/>
      <c r="BS38" s="673"/>
      <c r="BT38" s="673"/>
      <c r="BU38" s="673"/>
      <c r="BV38" s="673"/>
      <c r="BW38" s="63"/>
      <c r="BX38" s="673"/>
      <c r="BY38" s="673"/>
      <c r="BZ38" s="673"/>
      <c r="CA38" s="673"/>
      <c r="CB38" s="673"/>
      <c r="CC38" s="673"/>
      <c r="CD38" s="673"/>
      <c r="CE38" s="673"/>
      <c r="CF38" s="672"/>
      <c r="CG38" s="673"/>
      <c r="CH38" s="673"/>
      <c r="CI38" s="673"/>
      <c r="CJ38" s="673"/>
      <c r="CK38" s="673"/>
      <c r="CL38" s="673"/>
      <c r="CM38" s="673"/>
      <c r="CN38" s="673"/>
      <c r="CO38" s="63"/>
      <c r="CP38" s="673"/>
      <c r="CQ38" s="673"/>
      <c r="CR38" s="673"/>
      <c r="CS38" s="673"/>
      <c r="CT38" s="673"/>
      <c r="CU38" s="673"/>
      <c r="CV38" s="673"/>
      <c r="CW38" s="673"/>
    </row>
    <row r="39" spans="3:127">
      <c r="C39" s="279"/>
      <c r="D39" s="192" t="s">
        <v>20</v>
      </c>
      <c r="E39" s="192" t="s">
        <v>20</v>
      </c>
      <c r="F39" s="192" t="s">
        <v>20</v>
      </c>
      <c r="G39" s="192" t="s">
        <v>20</v>
      </c>
      <c r="H39" s="192" t="s">
        <v>20</v>
      </c>
      <c r="I39" s="192" t="s">
        <v>20</v>
      </c>
      <c r="J39" s="192" t="s">
        <v>20</v>
      </c>
      <c r="K39" s="431" t="s">
        <v>20</v>
      </c>
      <c r="M39" s="192" t="s">
        <v>20</v>
      </c>
      <c r="N39" s="192" t="s">
        <v>20</v>
      </c>
      <c r="O39" s="192" t="s">
        <v>20</v>
      </c>
      <c r="P39" s="192" t="s">
        <v>20</v>
      </c>
      <c r="Q39" s="192" t="s">
        <v>20</v>
      </c>
      <c r="R39" s="192" t="s">
        <v>20</v>
      </c>
      <c r="S39" s="192" t="s">
        <v>20</v>
      </c>
      <c r="T39" s="431" t="s">
        <v>20</v>
      </c>
      <c r="U39" s="45"/>
      <c r="V39" s="192" t="s">
        <v>20</v>
      </c>
      <c r="W39" s="192" t="s">
        <v>20</v>
      </c>
      <c r="X39" s="192" t="s">
        <v>20</v>
      </c>
      <c r="Y39" s="192" t="s">
        <v>20</v>
      </c>
      <c r="Z39" s="192" t="s">
        <v>20</v>
      </c>
      <c r="AA39" s="192" t="s">
        <v>20</v>
      </c>
      <c r="AB39" s="192" t="s">
        <v>20</v>
      </c>
      <c r="AC39" s="431" t="s">
        <v>20</v>
      </c>
      <c r="AE39" s="192" t="s">
        <v>20</v>
      </c>
      <c r="AF39" s="192" t="s">
        <v>20</v>
      </c>
      <c r="AG39" s="192" t="s">
        <v>20</v>
      </c>
      <c r="AH39" s="192" t="s">
        <v>20</v>
      </c>
      <c r="AI39" s="192" t="s">
        <v>20</v>
      </c>
      <c r="AJ39" s="192" t="s">
        <v>20</v>
      </c>
      <c r="AK39" s="192" t="s">
        <v>20</v>
      </c>
      <c r="AL39" s="431" t="s">
        <v>20</v>
      </c>
      <c r="AM39" s="45"/>
      <c r="AN39" s="192" t="s">
        <v>20</v>
      </c>
      <c r="AO39" s="192" t="s">
        <v>20</v>
      </c>
      <c r="AP39" s="192" t="s">
        <v>20</v>
      </c>
      <c r="AQ39" s="192" t="s">
        <v>20</v>
      </c>
      <c r="AR39" s="192" t="s">
        <v>20</v>
      </c>
      <c r="AS39" s="192" t="s">
        <v>20</v>
      </c>
      <c r="AT39" s="192" t="s">
        <v>20</v>
      </c>
      <c r="AU39" s="431" t="s">
        <v>20</v>
      </c>
      <c r="AW39" s="665"/>
      <c r="AX39" s="665"/>
      <c r="AY39" s="665"/>
      <c r="AZ39" s="665"/>
      <c r="BA39" s="665"/>
      <c r="BB39" s="665"/>
      <c r="BC39" s="665"/>
      <c r="BD39" s="665"/>
      <c r="BE39" s="63"/>
      <c r="BF39" s="665"/>
      <c r="BG39" s="665"/>
      <c r="BH39" s="665"/>
      <c r="BI39" s="665"/>
      <c r="BJ39" s="665"/>
      <c r="BK39" s="665"/>
      <c r="BL39" s="665"/>
      <c r="BM39" s="665"/>
      <c r="BN39" s="672"/>
      <c r="BO39" s="665"/>
      <c r="BP39" s="665"/>
      <c r="BQ39" s="665"/>
      <c r="BR39" s="665"/>
      <c r="BS39" s="665"/>
      <c r="BT39" s="665"/>
      <c r="BU39" s="665"/>
      <c r="BV39" s="665"/>
      <c r="BW39" s="63"/>
      <c r="BX39" s="665"/>
      <c r="BY39" s="665"/>
      <c r="BZ39" s="665"/>
      <c r="CA39" s="665"/>
      <c r="CB39" s="665"/>
      <c r="CC39" s="665"/>
      <c r="CD39" s="665"/>
      <c r="CE39" s="665"/>
      <c r="CF39" s="672"/>
      <c r="CG39" s="665"/>
      <c r="CH39" s="665"/>
      <c r="CI39" s="665"/>
      <c r="CJ39" s="665"/>
      <c r="CK39" s="665"/>
      <c r="CL39" s="665"/>
      <c r="CM39" s="665"/>
      <c r="CN39" s="665"/>
      <c r="CO39" s="63"/>
      <c r="CP39" s="665"/>
      <c r="CQ39" s="665"/>
      <c r="CR39" s="665"/>
      <c r="CS39" s="665"/>
      <c r="CT39" s="665"/>
      <c r="CU39" s="665"/>
      <c r="CV39" s="665"/>
      <c r="CW39" s="665"/>
    </row>
    <row r="40" spans="3:127" ht="18">
      <c r="C40" s="444" t="s">
        <v>170</v>
      </c>
      <c r="D40" s="942"/>
      <c r="E40" s="942"/>
      <c r="F40" s="942"/>
      <c r="G40" s="942"/>
      <c r="H40" s="942"/>
      <c r="I40" s="942"/>
      <c r="J40" s="942"/>
      <c r="K40" s="906"/>
      <c r="M40" s="942"/>
      <c r="N40" s="942"/>
      <c r="O40" s="942"/>
      <c r="P40" s="942"/>
      <c r="Q40" s="942"/>
      <c r="R40" s="942"/>
      <c r="S40" s="942"/>
      <c r="T40" s="906"/>
      <c r="U40" s="45"/>
      <c r="V40" s="942"/>
      <c r="W40" s="942"/>
      <c r="X40" s="942"/>
      <c r="Y40" s="942"/>
      <c r="Z40" s="942"/>
      <c r="AA40" s="942"/>
      <c r="AB40" s="942"/>
      <c r="AC40" s="906"/>
      <c r="AE40" s="942"/>
      <c r="AF40" s="942"/>
      <c r="AG40" s="942"/>
      <c r="AH40" s="942"/>
      <c r="AI40" s="942"/>
      <c r="AJ40" s="942"/>
      <c r="AK40" s="942"/>
      <c r="AL40" s="906"/>
      <c r="AM40" s="45"/>
      <c r="AN40" s="942"/>
      <c r="AO40" s="942"/>
      <c r="AP40" s="942"/>
      <c r="AQ40" s="942"/>
      <c r="AR40" s="942"/>
      <c r="AS40" s="942"/>
      <c r="AT40" s="942"/>
      <c r="AU40" s="906"/>
      <c r="AW40" s="647"/>
      <c r="AX40" s="647"/>
      <c r="AY40" s="647"/>
      <c r="AZ40" s="647"/>
      <c r="BA40" s="647"/>
      <c r="BB40" s="647"/>
      <c r="BC40" s="647"/>
      <c r="BD40" s="647"/>
      <c r="BE40" s="63"/>
      <c r="BF40" s="647"/>
      <c r="BG40" s="647"/>
      <c r="BH40" s="647"/>
      <c r="BI40" s="647"/>
      <c r="BJ40" s="647"/>
      <c r="BK40" s="647"/>
      <c r="BL40" s="647"/>
      <c r="BM40" s="647"/>
      <c r="BN40" s="672"/>
      <c r="BO40" s="647"/>
      <c r="BP40" s="647"/>
      <c r="BQ40" s="647"/>
      <c r="BR40" s="647"/>
      <c r="BS40" s="647"/>
      <c r="BT40" s="647"/>
      <c r="BU40" s="647"/>
      <c r="BV40" s="647"/>
      <c r="BW40" s="63"/>
      <c r="BX40" s="647"/>
      <c r="BY40" s="647"/>
      <c r="BZ40" s="647"/>
      <c r="CA40" s="647"/>
      <c r="CB40" s="647"/>
      <c r="CC40" s="647"/>
      <c r="CD40" s="647"/>
      <c r="CE40" s="647"/>
      <c r="CF40" s="672"/>
      <c r="CG40" s="647"/>
      <c r="CH40" s="647"/>
      <c r="CI40" s="647"/>
      <c r="CJ40" s="647"/>
      <c r="CK40" s="647"/>
      <c r="CL40" s="647"/>
      <c r="CM40" s="647"/>
      <c r="CN40" s="647"/>
      <c r="CO40" s="63"/>
      <c r="CP40" s="647"/>
      <c r="CQ40" s="647"/>
      <c r="CR40" s="647"/>
      <c r="CS40" s="647"/>
      <c r="CT40" s="647"/>
      <c r="CU40" s="647"/>
      <c r="CV40" s="647"/>
      <c r="CW40" s="647"/>
    </row>
    <row r="41" spans="3:127" ht="18">
      <c r="C41" s="444" t="s">
        <v>171</v>
      </c>
      <c r="D41" s="942"/>
      <c r="E41" s="942"/>
      <c r="F41" s="942"/>
      <c r="G41" s="942"/>
      <c r="H41" s="942"/>
      <c r="I41" s="942"/>
      <c r="J41" s="942"/>
      <c r="K41" s="906"/>
      <c r="M41" s="942"/>
      <c r="N41" s="942"/>
      <c r="O41" s="942"/>
      <c r="P41" s="942"/>
      <c r="Q41" s="942"/>
      <c r="R41" s="942"/>
      <c r="S41" s="942"/>
      <c r="T41" s="906"/>
      <c r="U41" s="45"/>
      <c r="V41" s="942"/>
      <c r="W41" s="942"/>
      <c r="X41" s="942"/>
      <c r="Y41" s="942"/>
      <c r="Z41" s="942"/>
      <c r="AA41" s="942"/>
      <c r="AB41" s="942"/>
      <c r="AC41" s="906"/>
      <c r="AE41" s="942"/>
      <c r="AF41" s="942"/>
      <c r="AG41" s="942"/>
      <c r="AH41" s="942"/>
      <c r="AI41" s="942"/>
      <c r="AJ41" s="942"/>
      <c r="AK41" s="942"/>
      <c r="AL41" s="906"/>
      <c r="AM41" s="45"/>
      <c r="AN41" s="942"/>
      <c r="AO41" s="942"/>
      <c r="AP41" s="942"/>
      <c r="AQ41" s="942"/>
      <c r="AR41" s="942"/>
      <c r="AS41" s="942"/>
      <c r="AT41" s="942"/>
      <c r="AU41" s="906"/>
      <c r="AW41" s="647"/>
      <c r="AX41" s="647"/>
      <c r="AY41" s="647"/>
      <c r="AZ41" s="647"/>
      <c r="BA41" s="647"/>
      <c r="BB41" s="647"/>
      <c r="BC41" s="647"/>
      <c r="BD41" s="647"/>
      <c r="BE41" s="63"/>
      <c r="BF41" s="647"/>
      <c r="BG41" s="647"/>
      <c r="BH41" s="647"/>
      <c r="BI41" s="647"/>
      <c r="BJ41" s="647"/>
      <c r="BK41" s="647"/>
      <c r="BL41" s="647"/>
      <c r="BM41" s="647"/>
      <c r="BN41" s="672"/>
      <c r="BO41" s="647"/>
      <c r="BP41" s="647"/>
      <c r="BQ41" s="647"/>
      <c r="BR41" s="647"/>
      <c r="BS41" s="647"/>
      <c r="BT41" s="647"/>
      <c r="BU41" s="647"/>
      <c r="BV41" s="647"/>
      <c r="BW41" s="63"/>
      <c r="BX41" s="647"/>
      <c r="BY41" s="647"/>
      <c r="BZ41" s="647"/>
      <c r="CA41" s="647"/>
      <c r="CB41" s="647"/>
      <c r="CC41" s="647"/>
      <c r="CD41" s="647"/>
      <c r="CE41" s="647"/>
      <c r="CF41" s="672"/>
      <c r="CG41" s="647"/>
      <c r="CH41" s="647"/>
      <c r="CI41" s="647"/>
      <c r="CJ41" s="647"/>
      <c r="CK41" s="647"/>
      <c r="CL41" s="647"/>
      <c r="CM41" s="647"/>
      <c r="CN41" s="647"/>
      <c r="CO41" s="63"/>
      <c r="CP41" s="647"/>
      <c r="CQ41" s="647"/>
      <c r="CR41" s="647"/>
      <c r="CS41" s="647"/>
      <c r="CT41" s="647"/>
      <c r="CU41" s="647"/>
      <c r="CV41" s="647"/>
      <c r="CW41" s="647"/>
    </row>
    <row r="42" spans="3:127" ht="18">
      <c r="C42" s="444" t="s">
        <v>172</v>
      </c>
      <c r="D42" s="942"/>
      <c r="E42" s="942"/>
      <c r="F42" s="942"/>
      <c r="G42" s="942"/>
      <c r="H42" s="942"/>
      <c r="I42" s="942"/>
      <c r="J42" s="942"/>
      <c r="K42" s="906"/>
      <c r="M42" s="942"/>
      <c r="N42" s="942"/>
      <c r="O42" s="942"/>
      <c r="P42" s="942"/>
      <c r="Q42" s="942"/>
      <c r="R42" s="942"/>
      <c r="S42" s="942"/>
      <c r="T42" s="906"/>
      <c r="U42" s="45"/>
      <c r="V42" s="942"/>
      <c r="W42" s="942"/>
      <c r="X42" s="942"/>
      <c r="Y42" s="942"/>
      <c r="Z42" s="942"/>
      <c r="AA42" s="942"/>
      <c r="AB42" s="942"/>
      <c r="AC42" s="906"/>
      <c r="AE42" s="942"/>
      <c r="AF42" s="942"/>
      <c r="AG42" s="942"/>
      <c r="AH42" s="942"/>
      <c r="AI42" s="942"/>
      <c r="AJ42" s="942"/>
      <c r="AK42" s="942"/>
      <c r="AL42" s="906"/>
      <c r="AM42" s="45"/>
      <c r="AN42" s="942"/>
      <c r="AO42" s="942"/>
      <c r="AP42" s="942"/>
      <c r="AQ42" s="942"/>
      <c r="AR42" s="942"/>
      <c r="AS42" s="942"/>
      <c r="AT42" s="942"/>
      <c r="AU42" s="906"/>
      <c r="AW42" s="647"/>
      <c r="AX42" s="647"/>
      <c r="AY42" s="647"/>
      <c r="AZ42" s="647"/>
      <c r="BA42" s="647"/>
      <c r="BB42" s="647"/>
      <c r="BC42" s="647"/>
      <c r="BD42" s="647"/>
      <c r="BE42" s="63"/>
      <c r="BF42" s="647"/>
      <c r="BG42" s="647"/>
      <c r="BH42" s="647"/>
      <c r="BI42" s="647"/>
      <c r="BJ42" s="647"/>
      <c r="BK42" s="647"/>
      <c r="BL42" s="647"/>
      <c r="BM42" s="647"/>
      <c r="BN42" s="672"/>
      <c r="BO42" s="647"/>
      <c r="BP42" s="647"/>
      <c r="BQ42" s="647"/>
      <c r="BR42" s="647"/>
      <c r="BS42" s="647"/>
      <c r="BT42" s="647"/>
      <c r="BU42" s="647"/>
      <c r="BV42" s="647"/>
      <c r="BW42" s="63"/>
      <c r="BX42" s="647"/>
      <c r="BY42" s="647"/>
      <c r="BZ42" s="647"/>
      <c r="CA42" s="647"/>
      <c r="CB42" s="647"/>
      <c r="CC42" s="647"/>
      <c r="CD42" s="647"/>
      <c r="CE42" s="647"/>
      <c r="CF42" s="672"/>
      <c r="CG42" s="647"/>
      <c r="CH42" s="647"/>
      <c r="CI42" s="647"/>
      <c r="CJ42" s="647"/>
      <c r="CK42" s="647"/>
      <c r="CL42" s="647"/>
      <c r="CM42" s="647"/>
      <c r="CN42" s="647"/>
      <c r="CO42" s="63"/>
      <c r="CP42" s="647"/>
      <c r="CQ42" s="647"/>
      <c r="CR42" s="647"/>
      <c r="CS42" s="647"/>
      <c r="CT42" s="647"/>
      <c r="CU42" s="647"/>
      <c r="CV42" s="647"/>
      <c r="CW42" s="647"/>
    </row>
    <row r="43" spans="3:127" ht="18">
      <c r="C43" s="444" t="s">
        <v>173</v>
      </c>
      <c r="D43" s="942"/>
      <c r="E43" s="942"/>
      <c r="F43" s="942"/>
      <c r="G43" s="942"/>
      <c r="H43" s="942"/>
      <c r="I43" s="942"/>
      <c r="J43" s="942"/>
      <c r="K43" s="906"/>
      <c r="M43" s="942"/>
      <c r="N43" s="942"/>
      <c r="O43" s="942"/>
      <c r="P43" s="942"/>
      <c r="Q43" s="942"/>
      <c r="R43" s="942"/>
      <c r="S43" s="942"/>
      <c r="T43" s="906"/>
      <c r="U43" s="45"/>
      <c r="V43" s="942"/>
      <c r="W43" s="942"/>
      <c r="X43" s="942"/>
      <c r="Y43" s="942"/>
      <c r="Z43" s="942"/>
      <c r="AA43" s="942"/>
      <c r="AB43" s="942"/>
      <c r="AC43" s="906"/>
      <c r="AE43" s="942"/>
      <c r="AF43" s="942"/>
      <c r="AG43" s="942"/>
      <c r="AH43" s="942"/>
      <c r="AI43" s="942"/>
      <c r="AJ43" s="942"/>
      <c r="AK43" s="942"/>
      <c r="AL43" s="906"/>
      <c r="AM43" s="45"/>
      <c r="AN43" s="942"/>
      <c r="AO43" s="942"/>
      <c r="AP43" s="942"/>
      <c r="AQ43" s="942"/>
      <c r="AR43" s="942"/>
      <c r="AS43" s="942"/>
      <c r="AT43" s="942"/>
      <c r="AU43" s="906"/>
      <c r="AW43" s="647"/>
      <c r="AX43" s="647"/>
      <c r="AY43" s="647"/>
      <c r="AZ43" s="647"/>
      <c r="BA43" s="647"/>
      <c r="BB43" s="647"/>
      <c r="BC43" s="647"/>
      <c r="BD43" s="647"/>
      <c r="BE43" s="63"/>
      <c r="BF43" s="647"/>
      <c r="BG43" s="647"/>
      <c r="BH43" s="647"/>
      <c r="BI43" s="647"/>
      <c r="BJ43" s="647"/>
      <c r="BK43" s="647"/>
      <c r="BL43" s="647"/>
      <c r="BM43" s="647"/>
      <c r="BN43" s="672"/>
      <c r="BO43" s="647"/>
      <c r="BP43" s="647"/>
      <c r="BQ43" s="647"/>
      <c r="BR43" s="647"/>
      <c r="BS43" s="647"/>
      <c r="BT43" s="647"/>
      <c r="BU43" s="647"/>
      <c r="BV43" s="647"/>
      <c r="BW43" s="63"/>
      <c r="BX43" s="647"/>
      <c r="BY43" s="647"/>
      <c r="BZ43" s="647"/>
      <c r="CA43" s="647"/>
      <c r="CB43" s="647"/>
      <c r="CC43" s="647"/>
      <c r="CD43" s="647"/>
      <c r="CE43" s="647"/>
      <c r="CF43" s="672"/>
      <c r="CG43" s="647"/>
      <c r="CH43" s="647"/>
      <c r="CI43" s="647"/>
      <c r="CJ43" s="647"/>
      <c r="CK43" s="647"/>
      <c r="CL43" s="647"/>
      <c r="CM43" s="647"/>
      <c r="CN43" s="647"/>
      <c r="CO43" s="63"/>
      <c r="CP43" s="647"/>
      <c r="CQ43" s="647"/>
      <c r="CR43" s="647"/>
      <c r="CS43" s="647"/>
      <c r="CT43" s="647"/>
      <c r="CU43" s="647"/>
      <c r="CV43" s="647"/>
      <c r="CW43" s="647"/>
    </row>
    <row r="44" spans="3:127" ht="18.75">
      <c r="C44" s="445" t="s">
        <v>457</v>
      </c>
      <c r="D44" s="942"/>
      <c r="E44" s="942"/>
      <c r="F44" s="942"/>
      <c r="G44" s="942"/>
      <c r="H44" s="942"/>
      <c r="I44" s="942"/>
      <c r="J44" s="942"/>
      <c r="K44" s="906"/>
      <c r="M44" s="942"/>
      <c r="N44" s="942"/>
      <c r="O44" s="942"/>
      <c r="P44" s="942"/>
      <c r="Q44" s="942"/>
      <c r="R44" s="942"/>
      <c r="S44" s="942"/>
      <c r="T44" s="906"/>
      <c r="U44" s="45"/>
      <c r="V44" s="942"/>
      <c r="W44" s="942"/>
      <c r="X44" s="942"/>
      <c r="Y44" s="942"/>
      <c r="Z44" s="942"/>
      <c r="AA44" s="942"/>
      <c r="AB44" s="942"/>
      <c r="AC44" s="906"/>
      <c r="AE44" s="942"/>
      <c r="AF44" s="942"/>
      <c r="AG44" s="942"/>
      <c r="AH44" s="942"/>
      <c r="AI44" s="942"/>
      <c r="AJ44" s="942"/>
      <c r="AK44" s="942"/>
      <c r="AL44" s="906"/>
      <c r="AM44" s="45"/>
      <c r="AN44" s="942"/>
      <c r="AO44" s="942"/>
      <c r="AP44" s="942"/>
      <c r="AQ44" s="942"/>
      <c r="AR44" s="942"/>
      <c r="AS44" s="942"/>
      <c r="AT44" s="942"/>
      <c r="AU44" s="906"/>
      <c r="AW44" s="647"/>
      <c r="AX44" s="647"/>
      <c r="AY44" s="647"/>
      <c r="AZ44" s="647"/>
      <c r="BA44" s="647"/>
      <c r="BB44" s="647"/>
      <c r="BC44" s="647"/>
      <c r="BD44" s="647"/>
      <c r="BE44" s="63"/>
      <c r="BF44" s="647"/>
      <c r="BG44" s="647"/>
      <c r="BH44" s="647"/>
      <c r="BI44" s="647"/>
      <c r="BJ44" s="647"/>
      <c r="BK44" s="647"/>
      <c r="BL44" s="647"/>
      <c r="BM44" s="647"/>
      <c r="BN44" s="672"/>
      <c r="BO44" s="647"/>
      <c r="BP44" s="647"/>
      <c r="BQ44" s="647"/>
      <c r="BR44" s="647"/>
      <c r="BS44" s="647"/>
      <c r="BT44" s="647"/>
      <c r="BU44" s="647"/>
      <c r="BV44" s="647"/>
      <c r="BW44" s="63"/>
      <c r="BX44" s="647"/>
      <c r="BY44" s="647"/>
      <c r="BZ44" s="647"/>
      <c r="CA44" s="647"/>
      <c r="CB44" s="647"/>
      <c r="CC44" s="647"/>
      <c r="CD44" s="647"/>
      <c r="CE44" s="647"/>
      <c r="CF44" s="672"/>
      <c r="CG44" s="647"/>
      <c r="CH44" s="647"/>
      <c r="CI44" s="647"/>
      <c r="CJ44" s="647"/>
      <c r="CK44" s="647"/>
      <c r="CL44" s="647"/>
      <c r="CM44" s="647"/>
      <c r="CN44" s="647"/>
      <c r="CO44" s="63"/>
      <c r="CP44" s="647"/>
      <c r="CQ44" s="647"/>
      <c r="CR44" s="647"/>
      <c r="CS44" s="647"/>
      <c r="CT44" s="647"/>
      <c r="CU44" s="647"/>
      <c r="CV44" s="647"/>
      <c r="CW44" s="647"/>
    </row>
    <row r="45" spans="3:127" ht="18.75">
      <c r="C45" s="445" t="s">
        <v>456</v>
      </c>
      <c r="D45" s="942"/>
      <c r="E45" s="942"/>
      <c r="F45" s="942"/>
      <c r="G45" s="942"/>
      <c r="H45" s="942"/>
      <c r="I45" s="942"/>
      <c r="J45" s="942"/>
      <c r="K45" s="906"/>
      <c r="M45" s="942"/>
      <c r="N45" s="942"/>
      <c r="O45" s="942"/>
      <c r="P45" s="942"/>
      <c r="Q45" s="942"/>
      <c r="R45" s="942"/>
      <c r="S45" s="942"/>
      <c r="T45" s="906"/>
      <c r="U45" s="45"/>
      <c r="V45" s="942"/>
      <c r="W45" s="942"/>
      <c r="X45" s="942"/>
      <c r="Y45" s="942"/>
      <c r="Z45" s="942"/>
      <c r="AA45" s="942"/>
      <c r="AB45" s="942"/>
      <c r="AC45" s="906"/>
      <c r="AE45" s="942"/>
      <c r="AF45" s="942"/>
      <c r="AG45" s="942"/>
      <c r="AH45" s="942"/>
      <c r="AI45" s="942"/>
      <c r="AJ45" s="942"/>
      <c r="AK45" s="942"/>
      <c r="AL45" s="906"/>
      <c r="AM45" s="45"/>
      <c r="AN45" s="942"/>
      <c r="AO45" s="942"/>
      <c r="AP45" s="942"/>
      <c r="AQ45" s="942"/>
      <c r="AR45" s="942"/>
      <c r="AS45" s="942"/>
      <c r="AT45" s="942"/>
      <c r="AU45" s="906"/>
      <c r="AW45" s="647"/>
      <c r="AX45" s="647"/>
      <c r="AY45" s="647"/>
      <c r="AZ45" s="647"/>
      <c r="BA45" s="647"/>
      <c r="BB45" s="647"/>
      <c r="BC45" s="647"/>
      <c r="BD45" s="647"/>
      <c r="BE45" s="63"/>
      <c r="BF45" s="647"/>
      <c r="BG45" s="647"/>
      <c r="BH45" s="647"/>
      <c r="BI45" s="647"/>
      <c r="BJ45" s="647"/>
      <c r="BK45" s="647"/>
      <c r="BL45" s="647"/>
      <c r="BM45" s="647"/>
      <c r="BN45" s="672"/>
      <c r="BO45" s="647"/>
      <c r="BP45" s="647"/>
      <c r="BQ45" s="647"/>
      <c r="BR45" s="647"/>
      <c r="BS45" s="647"/>
      <c r="BT45" s="647"/>
      <c r="BU45" s="647"/>
      <c r="BV45" s="647"/>
      <c r="BW45" s="63"/>
      <c r="BX45" s="647"/>
      <c r="BY45" s="647"/>
      <c r="BZ45" s="647"/>
      <c r="CA45" s="647"/>
      <c r="CB45" s="647"/>
      <c r="CC45" s="647"/>
      <c r="CD45" s="647"/>
      <c r="CE45" s="647"/>
      <c r="CF45" s="672"/>
      <c r="CG45" s="647"/>
      <c r="CH45" s="647"/>
      <c r="CI45" s="647"/>
      <c r="CJ45" s="647"/>
      <c r="CK45" s="647"/>
      <c r="CL45" s="647"/>
      <c r="CM45" s="647"/>
      <c r="CN45" s="647"/>
      <c r="CO45" s="63"/>
      <c r="CP45" s="647"/>
      <c r="CQ45" s="647"/>
      <c r="CR45" s="647"/>
      <c r="CS45" s="647"/>
      <c r="CT45" s="647"/>
      <c r="CU45" s="647"/>
      <c r="CV45" s="647"/>
      <c r="CW45" s="647"/>
    </row>
    <row r="46" spans="3:127">
      <c r="C46" s="446"/>
      <c r="D46" s="942"/>
      <c r="E46" s="942"/>
      <c r="F46" s="942"/>
      <c r="G46" s="942"/>
      <c r="H46" s="942"/>
      <c r="I46" s="942"/>
      <c r="J46" s="942"/>
      <c r="K46" s="906"/>
      <c r="M46" s="942"/>
      <c r="N46" s="942"/>
      <c r="O46" s="942"/>
      <c r="P46" s="942"/>
      <c r="Q46" s="942"/>
      <c r="R46" s="942"/>
      <c r="S46" s="942"/>
      <c r="T46" s="906"/>
      <c r="U46" s="45"/>
      <c r="V46" s="942"/>
      <c r="W46" s="942"/>
      <c r="X46" s="942"/>
      <c r="Y46" s="942"/>
      <c r="Z46" s="942"/>
      <c r="AA46" s="942"/>
      <c r="AB46" s="942"/>
      <c r="AC46" s="906"/>
      <c r="AE46" s="942"/>
      <c r="AF46" s="942"/>
      <c r="AG46" s="942"/>
      <c r="AH46" s="942"/>
      <c r="AI46" s="942"/>
      <c r="AJ46" s="942"/>
      <c r="AK46" s="942"/>
      <c r="AL46" s="906"/>
      <c r="AM46" s="45"/>
      <c r="AN46" s="942"/>
      <c r="AO46" s="942"/>
      <c r="AP46" s="942"/>
      <c r="AQ46" s="942"/>
      <c r="AR46" s="942"/>
      <c r="AS46" s="942"/>
      <c r="AT46" s="942"/>
      <c r="AU46" s="906"/>
      <c r="AW46" s="647"/>
      <c r="AX46" s="647"/>
      <c r="AY46" s="647"/>
      <c r="AZ46" s="647"/>
      <c r="BA46" s="647"/>
      <c r="BB46" s="647"/>
      <c r="BC46" s="647"/>
      <c r="BD46" s="647"/>
      <c r="BE46" s="63"/>
      <c r="BF46" s="647"/>
      <c r="BG46" s="647"/>
      <c r="BH46" s="647"/>
      <c r="BI46" s="647"/>
      <c r="BJ46" s="647"/>
      <c r="BK46" s="647"/>
      <c r="BL46" s="647"/>
      <c r="BM46" s="647"/>
      <c r="BN46" s="672"/>
      <c r="BO46" s="647"/>
      <c r="BP46" s="647"/>
      <c r="BQ46" s="647"/>
      <c r="BR46" s="647"/>
      <c r="BS46" s="647"/>
      <c r="BT46" s="647"/>
      <c r="BU46" s="647"/>
      <c r="BV46" s="647"/>
      <c r="BW46" s="63"/>
      <c r="BX46" s="647"/>
      <c r="BY46" s="647"/>
      <c r="BZ46" s="647"/>
      <c r="CA46" s="647"/>
      <c r="CB46" s="647"/>
      <c r="CC46" s="647"/>
      <c r="CD46" s="647"/>
      <c r="CE46" s="647"/>
      <c r="CF46" s="672"/>
      <c r="CG46" s="647"/>
      <c r="CH46" s="647"/>
      <c r="CI46" s="647"/>
      <c r="CJ46" s="647"/>
      <c r="CK46" s="647"/>
      <c r="CL46" s="647"/>
      <c r="CM46" s="647"/>
      <c r="CN46" s="647"/>
      <c r="CO46" s="63"/>
      <c r="CP46" s="647"/>
      <c r="CQ46" s="647"/>
      <c r="CR46" s="647"/>
      <c r="CS46" s="647"/>
      <c r="CT46" s="647"/>
      <c r="CU46" s="647"/>
      <c r="CV46" s="647"/>
      <c r="CW46" s="647"/>
    </row>
    <row r="47" spans="3:127" ht="18">
      <c r="C47" s="65" t="s">
        <v>730</v>
      </c>
      <c r="D47" s="942"/>
      <c r="E47" s="942"/>
      <c r="F47" s="942"/>
      <c r="G47" s="942"/>
      <c r="H47" s="942"/>
      <c r="I47" s="942"/>
      <c r="J47" s="942"/>
      <c r="K47" s="942"/>
      <c r="M47" s="942"/>
      <c r="N47" s="942"/>
      <c r="O47" s="942"/>
      <c r="P47" s="942"/>
      <c r="Q47" s="942"/>
      <c r="R47" s="942"/>
      <c r="S47" s="942"/>
      <c r="T47" s="942"/>
      <c r="U47" s="45"/>
      <c r="V47" s="942"/>
      <c r="W47" s="942"/>
      <c r="X47" s="942"/>
      <c r="Y47" s="942"/>
      <c r="Z47" s="942"/>
      <c r="AA47" s="942"/>
      <c r="AB47" s="942"/>
      <c r="AC47" s="942"/>
      <c r="AE47" s="942"/>
      <c r="AF47" s="942"/>
      <c r="AG47" s="942"/>
      <c r="AH47" s="942"/>
      <c r="AI47" s="942"/>
      <c r="AJ47" s="942"/>
      <c r="AK47" s="942"/>
      <c r="AL47" s="942"/>
      <c r="AM47" s="45"/>
      <c r="AN47" s="942"/>
      <c r="AO47" s="942"/>
      <c r="AP47" s="942"/>
      <c r="AQ47" s="942"/>
      <c r="AR47" s="942"/>
      <c r="AS47" s="942"/>
      <c r="AT47" s="942"/>
      <c r="AU47" s="942"/>
      <c r="AW47" s="647"/>
      <c r="AX47" s="647"/>
      <c r="AY47" s="647"/>
      <c r="AZ47" s="647"/>
      <c r="BA47" s="647"/>
      <c r="BB47" s="647"/>
      <c r="BC47" s="647"/>
      <c r="BD47" s="647"/>
      <c r="BE47" s="63"/>
      <c r="BF47" s="647"/>
      <c r="BG47" s="647"/>
      <c r="BH47" s="647"/>
      <c r="BI47" s="647"/>
      <c r="BJ47" s="647"/>
      <c r="BK47" s="647"/>
      <c r="BL47" s="647"/>
      <c r="BM47" s="647"/>
      <c r="BN47" s="672"/>
      <c r="BO47" s="647"/>
      <c r="BP47" s="647"/>
      <c r="BQ47" s="647"/>
      <c r="BR47" s="647"/>
      <c r="BS47" s="647"/>
      <c r="BT47" s="647"/>
      <c r="BU47" s="647"/>
      <c r="BV47" s="647"/>
      <c r="BW47" s="63"/>
      <c r="BX47" s="647"/>
      <c r="BY47" s="647"/>
      <c r="BZ47" s="647"/>
      <c r="CA47" s="647"/>
      <c r="CB47" s="647"/>
      <c r="CC47" s="647"/>
      <c r="CD47" s="647"/>
      <c r="CE47" s="647"/>
      <c r="CF47" s="672"/>
      <c r="CG47" s="647"/>
      <c r="CH47" s="647"/>
      <c r="CI47" s="647"/>
      <c r="CJ47" s="647"/>
      <c r="CK47" s="647"/>
      <c r="CL47" s="647"/>
      <c r="CM47" s="647"/>
      <c r="CN47" s="647"/>
      <c r="CO47" s="63"/>
      <c r="CP47" s="647"/>
      <c r="CQ47" s="647"/>
      <c r="CR47" s="647"/>
      <c r="CS47" s="647"/>
      <c r="CT47" s="647"/>
      <c r="CU47" s="647"/>
      <c r="CV47" s="647"/>
      <c r="CW47" s="647"/>
    </row>
    <row r="48" spans="3:127">
      <c r="L48" s="45"/>
      <c r="M48" s="45"/>
      <c r="N48" s="45"/>
      <c r="O48" s="45"/>
      <c r="P48" s="45"/>
      <c r="Q48" s="45"/>
      <c r="R48" s="45"/>
      <c r="T48" s="63"/>
      <c r="U48" s="45"/>
      <c r="V48" s="45"/>
      <c r="W48" s="45"/>
      <c r="X48" s="45"/>
      <c r="Y48" s="45"/>
      <c r="Z48" s="45"/>
      <c r="AA48" s="45"/>
      <c r="AC48" s="45"/>
      <c r="AD48" s="45"/>
      <c r="AE48" s="45"/>
      <c r="AF48" s="45"/>
      <c r="AG48" s="45"/>
      <c r="AH48" s="45"/>
      <c r="AI48" s="45"/>
      <c r="AL48" s="45"/>
      <c r="AM48" s="45"/>
      <c r="AN48" s="45"/>
      <c r="AO48" s="45"/>
      <c r="AP48" s="45"/>
      <c r="AQ48" s="45"/>
      <c r="AR48" s="45"/>
      <c r="AT48" s="45"/>
      <c r="AU48" s="45"/>
      <c r="AV48" s="45"/>
      <c r="AW48" s="45"/>
      <c r="AX48" s="45"/>
      <c r="AY48" s="45"/>
      <c r="AZ48" s="45"/>
      <c r="BA48" s="45"/>
      <c r="BC48" s="45"/>
      <c r="BD48" s="45"/>
      <c r="BE48" s="45"/>
      <c r="BF48" s="45"/>
      <c r="BG48" s="45"/>
      <c r="BH48" s="45"/>
      <c r="BI48" s="45"/>
      <c r="BJ48" s="45"/>
      <c r="BK48" s="45"/>
      <c r="BM48" s="63"/>
      <c r="BN48" s="45"/>
      <c r="BO48" s="45"/>
      <c r="BP48" s="45"/>
      <c r="BQ48" s="45"/>
      <c r="BR48" s="45"/>
      <c r="BS48" s="45"/>
      <c r="BT48" s="45"/>
      <c r="BV48" s="45"/>
      <c r="BW48" s="45"/>
      <c r="BX48" s="45"/>
      <c r="BY48" s="45"/>
      <c r="BZ48" s="45"/>
      <c r="CA48" s="45"/>
      <c r="CB48" s="45"/>
      <c r="CE48" s="45"/>
      <c r="CF48" s="45"/>
      <c r="CG48" s="45"/>
      <c r="CH48" s="45"/>
      <c r="CI48" s="45"/>
      <c r="CJ48" s="45"/>
      <c r="CK48" s="45"/>
      <c r="CM48" s="45"/>
      <c r="CN48" s="45"/>
      <c r="CO48" s="45"/>
      <c r="CP48" s="45"/>
      <c r="CQ48" s="45"/>
      <c r="CR48" s="45"/>
      <c r="CS48" s="45"/>
      <c r="CT48" s="45"/>
      <c r="CV48" s="45"/>
      <c r="CW48" s="45"/>
      <c r="CX48" s="45"/>
      <c r="CZ48" s="45"/>
      <c r="DA48" s="45"/>
      <c r="DB48" s="45"/>
      <c r="DC48" s="45"/>
      <c r="DD48" s="45"/>
      <c r="DE48" s="45"/>
      <c r="DF48" s="45"/>
      <c r="DI48" s="45"/>
      <c r="DJ48" s="45"/>
      <c r="DK48" s="45"/>
      <c r="DL48" s="45"/>
      <c r="DM48" s="45"/>
      <c r="DN48" s="45"/>
      <c r="DO48" s="45"/>
      <c r="DQ48" s="45"/>
      <c r="DR48" s="45"/>
      <c r="DS48" s="45"/>
      <c r="DT48" s="45"/>
      <c r="DU48" s="45"/>
      <c r="DV48" s="45"/>
      <c r="DW48" s="45"/>
    </row>
    <row r="49" spans="1:127">
      <c r="L49" s="63"/>
      <c r="M49" s="63"/>
      <c r="N49" s="63"/>
      <c r="O49" s="63"/>
      <c r="P49" s="63"/>
      <c r="Q49" s="63"/>
      <c r="R49" s="63"/>
      <c r="T49" s="63"/>
      <c r="U49" s="45"/>
      <c r="V49" s="45"/>
      <c r="W49" s="45"/>
      <c r="X49" s="45"/>
      <c r="Y49" s="45"/>
      <c r="Z49" s="45"/>
      <c r="AA49" s="45"/>
      <c r="AC49" s="63"/>
      <c r="AD49" s="63"/>
      <c r="AE49" s="63"/>
      <c r="AF49" s="63"/>
      <c r="AG49" s="63"/>
      <c r="AH49" s="63"/>
      <c r="AI49" s="63"/>
      <c r="AL49" s="45"/>
      <c r="AM49" s="45"/>
      <c r="AN49" s="45"/>
      <c r="AO49" s="45"/>
      <c r="AP49" s="45"/>
      <c r="AQ49" s="45"/>
      <c r="AR49" s="45"/>
      <c r="AT49" s="63"/>
      <c r="AU49" s="63"/>
      <c r="AV49" s="63"/>
      <c r="AW49" s="45"/>
      <c r="AX49" s="45"/>
      <c r="AY49" s="45"/>
      <c r="AZ49" s="45"/>
      <c r="BA49" s="45"/>
      <c r="BC49" s="63"/>
      <c r="BD49" s="63"/>
      <c r="BE49" s="45"/>
      <c r="BF49" s="63"/>
      <c r="BG49" s="63"/>
      <c r="BH49" s="63"/>
      <c r="BI49" s="63"/>
      <c r="BJ49" s="63"/>
      <c r="BK49" s="63"/>
      <c r="BM49" s="63"/>
      <c r="BN49" s="45"/>
      <c r="BO49" s="45"/>
      <c r="BP49" s="45"/>
      <c r="BQ49" s="45"/>
      <c r="BR49" s="45"/>
      <c r="BS49" s="45"/>
      <c r="BT49" s="45"/>
      <c r="BV49" s="63"/>
      <c r="BW49" s="63"/>
      <c r="BX49" s="63"/>
      <c r="BY49" s="63"/>
      <c r="BZ49" s="63"/>
      <c r="CA49" s="63"/>
      <c r="CB49" s="63"/>
      <c r="CE49" s="45"/>
      <c r="CF49" s="45"/>
      <c r="CG49" s="45"/>
      <c r="CH49" s="45"/>
      <c r="CI49" s="45"/>
      <c r="CJ49" s="45"/>
      <c r="CK49" s="45"/>
      <c r="CM49" s="63"/>
      <c r="CN49" s="63"/>
      <c r="CO49" s="63"/>
      <c r="CP49" s="45"/>
      <c r="CQ49" s="45"/>
      <c r="CR49" s="45"/>
      <c r="CS49" s="45"/>
      <c r="CT49" s="45"/>
      <c r="CV49" s="63"/>
      <c r="CW49" s="63"/>
      <c r="CX49" s="45"/>
      <c r="CZ49" s="63"/>
      <c r="DA49" s="63"/>
      <c r="DB49" s="63"/>
      <c r="DC49" s="63"/>
      <c r="DD49" s="63"/>
      <c r="DE49" s="63"/>
      <c r="DF49" s="63"/>
      <c r="DI49" s="45"/>
      <c r="DJ49" s="45"/>
      <c r="DK49" s="45"/>
      <c r="DL49" s="45"/>
      <c r="DM49" s="45"/>
      <c r="DN49" s="45"/>
      <c r="DO49" s="45"/>
      <c r="DQ49" s="63"/>
      <c r="DR49" s="63"/>
      <c r="DS49" s="63"/>
      <c r="DT49" s="63"/>
      <c r="DU49" s="63"/>
      <c r="DV49" s="63"/>
      <c r="DW49" s="63"/>
    </row>
    <row r="50" spans="1:127">
      <c r="U50" s="45"/>
      <c r="V50" s="45"/>
      <c r="W50" s="45"/>
      <c r="X50" s="45"/>
      <c r="Y50" s="45"/>
      <c r="Z50" s="45"/>
      <c r="AA50" s="45"/>
      <c r="AL50" s="45"/>
      <c r="AM50" s="45"/>
      <c r="AN50" s="45"/>
      <c r="AO50" s="45"/>
      <c r="AP50" s="45"/>
      <c r="AQ50" s="45"/>
      <c r="AR50" s="45"/>
      <c r="AW50" s="45"/>
      <c r="AX50" s="45"/>
      <c r="AY50" s="45"/>
      <c r="AZ50" s="45"/>
      <c r="BA50" s="45"/>
      <c r="BE50" s="45"/>
      <c r="BJ50" s="45"/>
      <c r="BK50" s="45"/>
      <c r="BL50" s="45"/>
      <c r="BM50" s="45"/>
      <c r="BN50" s="45"/>
      <c r="BO50" s="45"/>
      <c r="BP50" s="45"/>
      <c r="CA50" s="45"/>
      <c r="CB50" s="45"/>
      <c r="CC50" s="45"/>
      <c r="CD50" s="45"/>
      <c r="CE50" s="45"/>
      <c r="CF50" s="45"/>
      <c r="CG50" s="45"/>
      <c r="CR50" s="45"/>
      <c r="CS50" s="45"/>
      <c r="CT50" s="45"/>
      <c r="CU50" s="45"/>
      <c r="CV50" s="45"/>
      <c r="CW50" s="45"/>
      <c r="CX50" s="45"/>
      <c r="DI50" s="45"/>
      <c r="DJ50" s="45"/>
      <c r="DK50" s="45"/>
      <c r="DL50" s="45"/>
      <c r="DM50" s="45"/>
      <c r="DN50" s="45"/>
      <c r="DO50" s="45"/>
    </row>
    <row r="51" spans="1:127">
      <c r="U51" s="45"/>
      <c r="V51" s="45"/>
      <c r="W51" s="45"/>
      <c r="X51" s="45"/>
      <c r="Y51" s="45"/>
      <c r="Z51" s="45"/>
      <c r="AA51" s="45"/>
      <c r="AL51" s="45"/>
      <c r="AM51" s="45"/>
      <c r="AN51" s="45"/>
      <c r="AO51" s="45"/>
      <c r="AP51" s="45"/>
      <c r="AQ51" s="45"/>
      <c r="AR51" s="45"/>
      <c r="AW51" s="45"/>
      <c r="AX51" s="45"/>
      <c r="AY51" s="45"/>
      <c r="AZ51" s="45"/>
      <c r="BA51" s="45"/>
      <c r="BE51" s="45"/>
      <c r="BJ51" s="45"/>
      <c r="BK51" s="45"/>
      <c r="BL51" s="45"/>
      <c r="BM51" s="45"/>
      <c r="BN51" s="45"/>
      <c r="BO51" s="45"/>
      <c r="BP51" s="45"/>
      <c r="CA51" s="45"/>
      <c r="CB51" s="45"/>
      <c r="CC51" s="45"/>
      <c r="CD51" s="45"/>
      <c r="CE51" s="45"/>
      <c r="CF51" s="45"/>
      <c r="CG51" s="45"/>
      <c r="CR51" s="45"/>
      <c r="CS51" s="45"/>
      <c r="CT51" s="45"/>
      <c r="CU51" s="45"/>
      <c r="CV51" s="45"/>
      <c r="CW51" s="45"/>
      <c r="CX51" s="45"/>
      <c r="DI51" s="45"/>
      <c r="DJ51" s="45"/>
      <c r="DK51" s="45"/>
      <c r="DL51" s="45"/>
      <c r="DM51" s="45"/>
      <c r="DN51" s="45"/>
      <c r="DO51" s="45"/>
    </row>
    <row r="52" spans="1:127" ht="18">
      <c r="C52" s="534" t="s">
        <v>587</v>
      </c>
      <c r="D52" s="424"/>
      <c r="E52" s="424"/>
      <c r="F52" s="424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695"/>
      <c r="AW52" s="695"/>
      <c r="AX52" s="695"/>
      <c r="AY52" s="695"/>
      <c r="AZ52" s="695"/>
      <c r="BA52" s="695"/>
      <c r="BB52" s="695"/>
      <c r="BC52" s="695"/>
      <c r="BD52" s="695"/>
      <c r="BE52" s="695"/>
      <c r="BJ52" s="45"/>
      <c r="BK52" s="45"/>
      <c r="BL52" s="45"/>
      <c r="BM52" s="45"/>
      <c r="BN52" s="45"/>
      <c r="BO52" s="45"/>
      <c r="BP52" s="45"/>
      <c r="CA52" s="45"/>
      <c r="CB52" s="45"/>
      <c r="CC52" s="45"/>
      <c r="CD52" s="45"/>
      <c r="CE52" s="45"/>
      <c r="CF52" s="45"/>
      <c r="CG52" s="45"/>
      <c r="CR52" s="45"/>
      <c r="CS52" s="45"/>
      <c r="CT52" s="45"/>
      <c r="CU52" s="45"/>
      <c r="CV52" s="45"/>
      <c r="CW52" s="45"/>
      <c r="CX52" s="45"/>
      <c r="DI52" s="45"/>
      <c r="DJ52" s="45"/>
      <c r="DK52" s="45"/>
      <c r="DL52" s="45"/>
      <c r="DM52" s="45"/>
      <c r="DN52" s="45"/>
      <c r="DO52" s="45"/>
    </row>
    <row r="53" spans="1:127" ht="13.5" thickBot="1">
      <c r="U53" s="45"/>
      <c r="V53" s="45"/>
      <c r="W53" s="45"/>
      <c r="X53" s="45"/>
      <c r="Y53" s="45"/>
      <c r="Z53" s="45"/>
      <c r="AA53" s="45"/>
      <c r="AL53" s="45"/>
      <c r="AM53" s="45"/>
      <c r="AN53" s="45"/>
      <c r="AO53" s="45"/>
      <c r="AP53" s="45"/>
      <c r="AQ53" s="45"/>
      <c r="AR53" s="45"/>
      <c r="AW53" s="45"/>
      <c r="AX53" s="45"/>
      <c r="AY53" s="45"/>
      <c r="AZ53" s="45"/>
      <c r="BA53" s="45"/>
      <c r="BE53" s="45"/>
      <c r="BJ53" s="45"/>
      <c r="BK53" s="45"/>
      <c r="BL53" s="45"/>
      <c r="BM53" s="45"/>
      <c r="BN53" s="45"/>
      <c r="BO53" s="45"/>
      <c r="BP53" s="45"/>
      <c r="CA53" s="45"/>
      <c r="CB53" s="45"/>
      <c r="CC53" s="45"/>
      <c r="CD53" s="45"/>
      <c r="CE53" s="45"/>
      <c r="CF53" s="45"/>
      <c r="CG53" s="45"/>
      <c r="CR53" s="45"/>
      <c r="CS53" s="45"/>
      <c r="CT53" s="45"/>
      <c r="CU53" s="45"/>
      <c r="CV53" s="45"/>
      <c r="CW53" s="45"/>
      <c r="CX53" s="45"/>
      <c r="DI53" s="45"/>
      <c r="DJ53" s="45"/>
      <c r="DK53" s="45"/>
      <c r="DL53" s="45"/>
      <c r="DM53" s="45"/>
      <c r="DN53" s="45"/>
      <c r="DO53" s="45"/>
    </row>
    <row r="54" spans="1:127" s="49" customFormat="1" ht="15.75" customHeight="1" thickBot="1">
      <c r="A54" s="194"/>
      <c r="B54" s="194"/>
      <c r="C54" s="194"/>
      <c r="D54" s="1159" t="s">
        <v>556</v>
      </c>
      <c r="E54" s="1160"/>
      <c r="F54" s="1160"/>
      <c r="G54" s="1160"/>
      <c r="H54" s="1160"/>
      <c r="I54" s="1160"/>
      <c r="J54" s="1160"/>
      <c r="K54" s="1161"/>
      <c r="M54" s="1159" t="s">
        <v>464</v>
      </c>
      <c r="N54" s="1160"/>
      <c r="O54" s="1160"/>
      <c r="P54" s="1160"/>
      <c r="Q54" s="1160"/>
      <c r="R54" s="1160"/>
      <c r="S54" s="1160"/>
      <c r="T54" s="1161"/>
      <c r="U54" s="45"/>
      <c r="V54" s="1159" t="s">
        <v>463</v>
      </c>
      <c r="W54" s="1160"/>
      <c r="X54" s="1160"/>
      <c r="Y54" s="1160"/>
      <c r="Z54" s="1160"/>
      <c r="AA54" s="1160"/>
      <c r="AB54" s="1160"/>
      <c r="AC54" s="1161"/>
      <c r="AD54" s="16"/>
      <c r="AE54" s="1159" t="s">
        <v>462</v>
      </c>
      <c r="AF54" s="1160"/>
      <c r="AG54" s="1160"/>
      <c r="AH54" s="1160"/>
      <c r="AI54" s="1160"/>
      <c r="AJ54" s="1160"/>
      <c r="AK54" s="1160"/>
      <c r="AL54" s="1161"/>
      <c r="AN54" s="1159" t="s">
        <v>461</v>
      </c>
      <c r="AO54" s="1160"/>
      <c r="AP54" s="1160"/>
      <c r="AQ54" s="1160"/>
      <c r="AR54" s="1160"/>
      <c r="AS54" s="1160"/>
      <c r="AT54" s="1160"/>
      <c r="AU54" s="1161"/>
      <c r="AW54" s="1213"/>
      <c r="AX54" s="1213"/>
      <c r="AY54" s="1213"/>
      <c r="AZ54" s="1213"/>
      <c r="BA54" s="1213"/>
      <c r="BB54" s="1213"/>
      <c r="BC54" s="1213"/>
      <c r="BD54" s="1213"/>
      <c r="BE54" s="667"/>
      <c r="BF54" s="1213"/>
      <c r="BG54" s="1213"/>
      <c r="BH54" s="1213"/>
      <c r="BI54" s="1213"/>
      <c r="BJ54" s="1213"/>
      <c r="BK54" s="1213"/>
      <c r="BL54" s="1213"/>
      <c r="BM54" s="1213"/>
      <c r="BN54" s="672"/>
      <c r="BO54" s="1213"/>
      <c r="BP54" s="1213"/>
      <c r="BQ54" s="1213"/>
      <c r="BR54" s="1213"/>
      <c r="BS54" s="1213"/>
      <c r="BT54" s="1213"/>
      <c r="BU54" s="1213"/>
      <c r="BV54" s="1213"/>
      <c r="BW54" s="63"/>
      <c r="BX54" s="1213"/>
      <c r="BY54" s="1213"/>
      <c r="BZ54" s="1213"/>
      <c r="CA54" s="1213"/>
      <c r="CB54" s="1213"/>
      <c r="CC54" s="1213"/>
      <c r="CD54" s="1213"/>
      <c r="CE54" s="1213"/>
      <c r="CF54" s="667"/>
      <c r="CG54" s="1213"/>
      <c r="CH54" s="1213"/>
      <c r="CI54" s="1213"/>
      <c r="CJ54" s="1213"/>
      <c r="CK54" s="1213"/>
      <c r="CL54" s="1213"/>
      <c r="CM54" s="1213"/>
      <c r="CN54" s="1213"/>
      <c r="CO54" s="667"/>
      <c r="CP54" s="1213"/>
      <c r="CQ54" s="1213"/>
      <c r="CR54" s="1213"/>
      <c r="CS54" s="1213"/>
      <c r="CT54" s="1213"/>
      <c r="CU54" s="1213"/>
      <c r="CV54" s="1213"/>
      <c r="CW54" s="1213"/>
      <c r="CX54" s="667"/>
      <c r="CY54" s="667"/>
      <c r="CZ54" s="667"/>
      <c r="DA54" s="667"/>
      <c r="DB54" s="667"/>
    </row>
    <row r="55" spans="1:127">
      <c r="U55" s="45"/>
      <c r="V55" s="45"/>
      <c r="W55" s="45"/>
      <c r="X55" s="45"/>
      <c r="Y55" s="45"/>
      <c r="Z55" s="45"/>
      <c r="AA55" s="45"/>
      <c r="AL55" s="45"/>
      <c r="AM55" s="45"/>
      <c r="AN55" s="45"/>
      <c r="AO55" s="45"/>
      <c r="AP55" s="45"/>
      <c r="AQ55" s="45"/>
      <c r="AR55" s="45"/>
      <c r="AW55" s="672"/>
      <c r="AX55" s="672"/>
      <c r="AY55" s="672"/>
      <c r="AZ55" s="672"/>
      <c r="BA55" s="672"/>
      <c r="BB55" s="63"/>
      <c r="BC55" s="63"/>
      <c r="BD55" s="63"/>
      <c r="BE55" s="672"/>
      <c r="BF55" s="63"/>
      <c r="BG55" s="63"/>
      <c r="BH55" s="63"/>
      <c r="BI55" s="63"/>
      <c r="BJ55" s="63"/>
      <c r="BK55" s="63"/>
      <c r="BL55" s="63"/>
      <c r="BM55" s="63"/>
      <c r="BN55" s="672"/>
      <c r="BO55" s="672"/>
      <c r="BP55" s="672"/>
      <c r="BQ55" s="672"/>
      <c r="BR55" s="672"/>
      <c r="BS55" s="672"/>
      <c r="BT55" s="672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72"/>
      <c r="CF55" s="672"/>
      <c r="CG55" s="672"/>
      <c r="CH55" s="672"/>
      <c r="CI55" s="672"/>
      <c r="CJ55" s="672"/>
      <c r="CK55" s="672"/>
      <c r="CL55" s="63"/>
      <c r="CM55" s="63"/>
      <c r="CN55" s="63"/>
      <c r="CO55" s="63"/>
      <c r="CP55" s="672"/>
      <c r="CQ55" s="672"/>
      <c r="CR55" s="672"/>
      <c r="CS55" s="672"/>
      <c r="CT55" s="672"/>
      <c r="CU55" s="63"/>
      <c r="CV55" s="63"/>
      <c r="CW55" s="63"/>
      <c r="CX55" s="672"/>
      <c r="CY55" s="63"/>
      <c r="CZ55" s="63"/>
      <c r="DA55" s="63"/>
      <c r="DB55" s="63"/>
      <c r="DI55" s="45"/>
      <c r="DJ55" s="45"/>
      <c r="DK55" s="45"/>
      <c r="DL55" s="45"/>
      <c r="DM55" s="45"/>
      <c r="DN55" s="45"/>
      <c r="DO55" s="45"/>
    </row>
    <row r="56" spans="1:127">
      <c r="U56" s="45"/>
      <c r="V56" s="45"/>
      <c r="W56" s="45"/>
      <c r="X56" s="45"/>
      <c r="Y56" s="45"/>
      <c r="Z56" s="45"/>
      <c r="AA56" s="45"/>
      <c r="AL56" s="45"/>
      <c r="AM56" s="45"/>
      <c r="AN56" s="45"/>
      <c r="AO56" s="45"/>
      <c r="AP56" s="45"/>
      <c r="AQ56" s="45"/>
      <c r="AR56" s="45"/>
      <c r="AW56" s="672"/>
      <c r="AX56" s="672"/>
      <c r="AY56" s="672"/>
      <c r="AZ56" s="672"/>
      <c r="BA56" s="672"/>
      <c r="BB56" s="63"/>
      <c r="BC56" s="63"/>
      <c r="BD56" s="63"/>
      <c r="BE56" s="672"/>
      <c r="BF56" s="63"/>
      <c r="BG56" s="63"/>
      <c r="BH56" s="63"/>
      <c r="BI56" s="63"/>
      <c r="BJ56" s="63"/>
      <c r="BK56" s="63"/>
      <c r="BL56" s="63"/>
      <c r="BM56" s="63"/>
      <c r="BN56" s="672"/>
      <c r="BO56" s="672"/>
      <c r="BP56" s="672"/>
      <c r="BQ56" s="672"/>
      <c r="BR56" s="672"/>
      <c r="BS56" s="672"/>
      <c r="BT56" s="672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72"/>
      <c r="CF56" s="672"/>
      <c r="CG56" s="672"/>
      <c r="CH56" s="672"/>
      <c r="CI56" s="672"/>
      <c r="CJ56" s="672"/>
      <c r="CK56" s="672"/>
      <c r="CL56" s="63"/>
      <c r="CM56" s="63"/>
      <c r="CN56" s="63"/>
      <c r="CO56" s="63"/>
      <c r="CP56" s="672"/>
      <c r="CQ56" s="672"/>
      <c r="CR56" s="672"/>
      <c r="CS56" s="672"/>
      <c r="CT56" s="672"/>
      <c r="CU56" s="63"/>
      <c r="CV56" s="63"/>
      <c r="CW56" s="63"/>
      <c r="CX56" s="672"/>
      <c r="CY56" s="63"/>
      <c r="CZ56" s="63"/>
      <c r="DA56" s="63"/>
      <c r="DB56" s="63"/>
      <c r="DI56" s="45"/>
      <c r="DJ56" s="45"/>
      <c r="DK56" s="45"/>
      <c r="DL56" s="45"/>
      <c r="DM56" s="45"/>
      <c r="DN56" s="45"/>
      <c r="DO56" s="45"/>
    </row>
    <row r="57" spans="1:127">
      <c r="C57" s="20"/>
      <c r="D57" s="1215" t="s">
        <v>539</v>
      </c>
      <c r="E57" s="1216"/>
      <c r="F57" s="1216"/>
      <c r="G57" s="1216"/>
      <c r="H57" s="1216"/>
      <c r="I57" s="1216"/>
      <c r="J57" s="1216"/>
      <c r="K57" s="1217"/>
      <c r="M57" s="1215" t="s">
        <v>539</v>
      </c>
      <c r="N57" s="1216"/>
      <c r="O57" s="1216"/>
      <c r="P57" s="1216"/>
      <c r="Q57" s="1216"/>
      <c r="R57" s="1216"/>
      <c r="S57" s="1216"/>
      <c r="T57" s="1217"/>
      <c r="U57" s="45"/>
      <c r="V57" s="1215" t="s">
        <v>539</v>
      </c>
      <c r="W57" s="1216"/>
      <c r="X57" s="1216"/>
      <c r="Y57" s="1216"/>
      <c r="Z57" s="1216"/>
      <c r="AA57" s="1216"/>
      <c r="AB57" s="1216"/>
      <c r="AC57" s="1217"/>
      <c r="AE57" s="1215" t="s">
        <v>539</v>
      </c>
      <c r="AF57" s="1216"/>
      <c r="AG57" s="1216"/>
      <c r="AH57" s="1216"/>
      <c r="AI57" s="1216"/>
      <c r="AJ57" s="1216"/>
      <c r="AK57" s="1216"/>
      <c r="AL57" s="1217"/>
      <c r="AM57" s="45"/>
      <c r="AN57" s="1215" t="s">
        <v>539</v>
      </c>
      <c r="AO57" s="1216"/>
      <c r="AP57" s="1216"/>
      <c r="AQ57" s="1216"/>
      <c r="AR57" s="1216"/>
      <c r="AS57" s="1216"/>
      <c r="AT57" s="1216"/>
      <c r="AU57" s="1217"/>
      <c r="AW57" s="1214"/>
      <c r="AX57" s="1214"/>
      <c r="AY57" s="1214"/>
      <c r="AZ57" s="1214"/>
      <c r="BA57" s="1214"/>
      <c r="BB57" s="1214"/>
      <c r="BC57" s="1214"/>
      <c r="BD57" s="1214"/>
      <c r="BE57" s="672"/>
      <c r="BF57" s="1214"/>
      <c r="BG57" s="1214"/>
      <c r="BH57" s="1214"/>
      <c r="BI57" s="1214"/>
      <c r="BJ57" s="1214"/>
      <c r="BK57" s="1214"/>
      <c r="BL57" s="1214"/>
      <c r="BM57" s="1214"/>
      <c r="BN57" s="672"/>
      <c r="BO57" s="1214"/>
      <c r="BP57" s="1214"/>
      <c r="BQ57" s="1214"/>
      <c r="BR57" s="1214"/>
      <c r="BS57" s="1214"/>
      <c r="BT57" s="1214"/>
      <c r="BU57" s="1214"/>
      <c r="BV57" s="1214"/>
      <c r="BW57" s="63"/>
      <c r="BX57" s="1214"/>
      <c r="BY57" s="1214"/>
      <c r="BZ57" s="1214"/>
      <c r="CA57" s="1214"/>
      <c r="CB57" s="1214"/>
      <c r="CC57" s="1214"/>
      <c r="CD57" s="1214"/>
      <c r="CE57" s="1214"/>
      <c r="CF57" s="672"/>
      <c r="CG57" s="1214"/>
      <c r="CH57" s="1214"/>
      <c r="CI57" s="1214"/>
      <c r="CJ57" s="1214"/>
      <c r="CK57" s="1214"/>
      <c r="CL57" s="1214"/>
      <c r="CM57" s="1214"/>
      <c r="CN57" s="1214"/>
      <c r="CO57" s="63"/>
      <c r="CP57" s="1214"/>
      <c r="CQ57" s="1214"/>
      <c r="CR57" s="1214"/>
      <c r="CS57" s="1214"/>
      <c r="CT57" s="1214"/>
      <c r="CU57" s="1214"/>
      <c r="CV57" s="1214"/>
      <c r="CW57" s="1214"/>
      <c r="CX57" s="672"/>
      <c r="CY57" s="63"/>
      <c r="CZ57" s="63"/>
      <c r="DA57" s="63"/>
      <c r="DB57" s="63"/>
      <c r="DI57" s="45"/>
      <c r="DJ57" s="45"/>
      <c r="DK57" s="45"/>
      <c r="DL57" s="45"/>
      <c r="DM57" s="45"/>
      <c r="DN57" s="45"/>
      <c r="DO57" s="45"/>
    </row>
    <row r="58" spans="1:127" ht="26.25" thickBot="1">
      <c r="C58" s="440" t="s">
        <v>460</v>
      </c>
      <c r="D58" s="1220" t="s">
        <v>113</v>
      </c>
      <c r="E58" s="1220"/>
      <c r="F58" s="1220"/>
      <c r="G58" s="1220"/>
      <c r="H58" s="1221"/>
      <c r="I58" s="1218" t="s">
        <v>459</v>
      </c>
      <c r="J58" s="1219"/>
      <c r="K58" s="441" t="s">
        <v>458</v>
      </c>
      <c r="M58" s="1220" t="s">
        <v>113</v>
      </c>
      <c r="N58" s="1220"/>
      <c r="O58" s="1220"/>
      <c r="P58" s="1220"/>
      <c r="Q58" s="1221"/>
      <c r="R58" s="1218" t="s">
        <v>459</v>
      </c>
      <c r="S58" s="1219"/>
      <c r="T58" s="441" t="s">
        <v>458</v>
      </c>
      <c r="U58" s="45"/>
      <c r="V58" s="1220" t="s">
        <v>113</v>
      </c>
      <c r="W58" s="1220"/>
      <c r="X58" s="1220"/>
      <c r="Y58" s="1220"/>
      <c r="Z58" s="1221"/>
      <c r="AA58" s="1218" t="s">
        <v>459</v>
      </c>
      <c r="AB58" s="1219"/>
      <c r="AC58" s="441" t="s">
        <v>458</v>
      </c>
      <c r="AE58" s="1220" t="s">
        <v>113</v>
      </c>
      <c r="AF58" s="1220"/>
      <c r="AG58" s="1220"/>
      <c r="AH58" s="1220"/>
      <c r="AI58" s="1221"/>
      <c r="AJ58" s="1218" t="s">
        <v>459</v>
      </c>
      <c r="AK58" s="1219"/>
      <c r="AL58" s="441" t="s">
        <v>458</v>
      </c>
      <c r="AM58" s="45"/>
      <c r="AN58" s="1220" t="s">
        <v>113</v>
      </c>
      <c r="AO58" s="1220"/>
      <c r="AP58" s="1220"/>
      <c r="AQ58" s="1220"/>
      <c r="AR58" s="1221"/>
      <c r="AS58" s="1218" t="s">
        <v>459</v>
      </c>
      <c r="AT58" s="1219"/>
      <c r="AU58" s="441" t="s">
        <v>458</v>
      </c>
      <c r="AW58" s="1222"/>
      <c r="AX58" s="1222"/>
      <c r="AY58" s="1222"/>
      <c r="AZ58" s="1222"/>
      <c r="BA58" s="1222"/>
      <c r="BB58" s="1223"/>
      <c r="BC58" s="1223"/>
      <c r="BD58" s="98"/>
      <c r="BE58" s="672"/>
      <c r="BF58" s="1222"/>
      <c r="BG58" s="1222"/>
      <c r="BH58" s="1222"/>
      <c r="BI58" s="1222"/>
      <c r="BJ58" s="1222"/>
      <c r="BK58" s="1223"/>
      <c r="BL58" s="1223"/>
      <c r="BM58" s="98"/>
      <c r="BN58" s="672"/>
      <c r="BO58" s="1222"/>
      <c r="BP58" s="1222"/>
      <c r="BQ58" s="1222"/>
      <c r="BR58" s="1222"/>
      <c r="BS58" s="1222"/>
      <c r="BT58" s="1223"/>
      <c r="BU58" s="1223"/>
      <c r="BV58" s="98"/>
      <c r="BW58" s="63"/>
      <c r="BX58" s="1222"/>
      <c r="BY58" s="1222"/>
      <c r="BZ58" s="1222"/>
      <c r="CA58" s="1222"/>
      <c r="CB58" s="1222"/>
      <c r="CC58" s="1223"/>
      <c r="CD58" s="1223"/>
      <c r="CE58" s="98"/>
      <c r="CF58" s="672"/>
      <c r="CG58" s="1222"/>
      <c r="CH58" s="1222"/>
      <c r="CI58" s="1222"/>
      <c r="CJ58" s="1222"/>
      <c r="CK58" s="1222"/>
      <c r="CL58" s="1223"/>
      <c r="CM58" s="1223"/>
      <c r="CN58" s="98"/>
      <c r="CO58" s="63"/>
      <c r="CP58" s="1222"/>
      <c r="CQ58" s="1222"/>
      <c r="CR58" s="1222"/>
      <c r="CS58" s="1222"/>
      <c r="CT58" s="1222"/>
      <c r="CU58" s="1223"/>
      <c r="CV58" s="1223"/>
      <c r="CW58" s="98"/>
      <c r="CX58" s="672"/>
      <c r="CY58" s="63"/>
      <c r="CZ58" s="63"/>
      <c r="DA58" s="63"/>
      <c r="DB58" s="63"/>
      <c r="DI58" s="45"/>
      <c r="DJ58" s="45"/>
      <c r="DK58" s="45"/>
      <c r="DL58" s="45"/>
      <c r="DM58" s="45"/>
      <c r="DN58" s="45"/>
      <c r="DO58" s="45"/>
    </row>
    <row r="59" spans="1:127" ht="30.75" thickBot="1">
      <c r="C59" s="280" t="s">
        <v>538</v>
      </c>
      <c r="D59" s="442" t="s">
        <v>59</v>
      </c>
      <c r="E59" s="442" t="s">
        <v>60</v>
      </c>
      <c r="F59" s="442" t="s">
        <v>114</v>
      </c>
      <c r="G59" s="442" t="s">
        <v>61</v>
      </c>
      <c r="H59" s="442" t="s">
        <v>62</v>
      </c>
      <c r="I59" s="443" t="s">
        <v>117</v>
      </c>
      <c r="J59" s="281" t="s">
        <v>52</v>
      </c>
      <c r="K59" s="193" t="s">
        <v>52</v>
      </c>
      <c r="M59" s="442" t="s">
        <v>59</v>
      </c>
      <c r="N59" s="442" t="s">
        <v>60</v>
      </c>
      <c r="O59" s="442" t="s">
        <v>114</v>
      </c>
      <c r="P59" s="442" t="s">
        <v>61</v>
      </c>
      <c r="Q59" s="442" t="s">
        <v>62</v>
      </c>
      <c r="R59" s="443" t="s">
        <v>117</v>
      </c>
      <c r="S59" s="281" t="s">
        <v>52</v>
      </c>
      <c r="T59" s="193" t="s">
        <v>52</v>
      </c>
      <c r="U59" s="45"/>
      <c r="V59" s="442" t="s">
        <v>59</v>
      </c>
      <c r="W59" s="442" t="s">
        <v>60</v>
      </c>
      <c r="X59" s="442" t="s">
        <v>114</v>
      </c>
      <c r="Y59" s="442" t="s">
        <v>61</v>
      </c>
      <c r="Z59" s="442" t="s">
        <v>62</v>
      </c>
      <c r="AA59" s="443" t="s">
        <v>117</v>
      </c>
      <c r="AB59" s="281" t="s">
        <v>52</v>
      </c>
      <c r="AC59" s="193" t="s">
        <v>52</v>
      </c>
      <c r="AE59" s="442" t="s">
        <v>59</v>
      </c>
      <c r="AF59" s="442" t="s">
        <v>60</v>
      </c>
      <c r="AG59" s="442" t="s">
        <v>114</v>
      </c>
      <c r="AH59" s="442" t="s">
        <v>61</v>
      </c>
      <c r="AI59" s="442" t="s">
        <v>62</v>
      </c>
      <c r="AJ59" s="443" t="s">
        <v>117</v>
      </c>
      <c r="AK59" s="281" t="s">
        <v>52</v>
      </c>
      <c r="AL59" s="193" t="s">
        <v>52</v>
      </c>
      <c r="AM59" s="45"/>
      <c r="AN59" s="442" t="s">
        <v>59</v>
      </c>
      <c r="AO59" s="442" t="s">
        <v>60</v>
      </c>
      <c r="AP59" s="442" t="s">
        <v>114</v>
      </c>
      <c r="AQ59" s="442" t="s">
        <v>61</v>
      </c>
      <c r="AR59" s="442" t="s">
        <v>62</v>
      </c>
      <c r="AS59" s="443" t="s">
        <v>117</v>
      </c>
      <c r="AT59" s="281" t="s">
        <v>52</v>
      </c>
      <c r="AU59" s="193" t="s">
        <v>52</v>
      </c>
      <c r="AW59" s="673"/>
      <c r="AX59" s="673"/>
      <c r="AY59" s="673"/>
      <c r="AZ59" s="673"/>
      <c r="BA59" s="673"/>
      <c r="BB59" s="673"/>
      <c r="BC59" s="673"/>
      <c r="BD59" s="673"/>
      <c r="BE59" s="672"/>
      <c r="BF59" s="673"/>
      <c r="BG59" s="673"/>
      <c r="BH59" s="673"/>
      <c r="BI59" s="673"/>
      <c r="BJ59" s="673"/>
      <c r="BK59" s="673"/>
      <c r="BL59" s="673"/>
      <c r="BM59" s="673"/>
      <c r="BN59" s="672"/>
      <c r="BO59" s="673"/>
      <c r="BP59" s="673"/>
      <c r="BQ59" s="673"/>
      <c r="BR59" s="673"/>
      <c r="BS59" s="673"/>
      <c r="BT59" s="673"/>
      <c r="BU59" s="673"/>
      <c r="BV59" s="673"/>
      <c r="BW59" s="63"/>
      <c r="BX59" s="673"/>
      <c r="BY59" s="673"/>
      <c r="BZ59" s="673"/>
      <c r="CA59" s="673"/>
      <c r="CB59" s="673"/>
      <c r="CC59" s="673"/>
      <c r="CD59" s="673"/>
      <c r="CE59" s="673"/>
      <c r="CF59" s="672"/>
      <c r="CG59" s="673"/>
      <c r="CH59" s="673"/>
      <c r="CI59" s="673"/>
      <c r="CJ59" s="673"/>
      <c r="CK59" s="673"/>
      <c r="CL59" s="673"/>
      <c r="CM59" s="673"/>
      <c r="CN59" s="673"/>
      <c r="CO59" s="63"/>
      <c r="CP59" s="673"/>
      <c r="CQ59" s="673"/>
      <c r="CR59" s="673"/>
      <c r="CS59" s="673"/>
      <c r="CT59" s="673"/>
      <c r="CU59" s="673"/>
      <c r="CV59" s="673"/>
      <c r="CW59" s="673"/>
      <c r="CX59" s="672"/>
      <c r="CY59" s="63"/>
      <c r="CZ59" s="63"/>
      <c r="DA59" s="63"/>
      <c r="DB59" s="63"/>
      <c r="DI59" s="45"/>
      <c r="DJ59" s="45"/>
      <c r="DK59" s="45"/>
      <c r="DL59" s="45"/>
      <c r="DM59" s="45"/>
      <c r="DN59" s="45"/>
      <c r="DO59" s="45"/>
    </row>
    <row r="60" spans="1:127">
      <c r="C60" s="279"/>
      <c r="D60" s="192" t="s">
        <v>20</v>
      </c>
      <c r="E60" s="192" t="s">
        <v>20</v>
      </c>
      <c r="F60" s="192" t="s">
        <v>20</v>
      </c>
      <c r="G60" s="192" t="s">
        <v>20</v>
      </c>
      <c r="H60" s="192" t="s">
        <v>20</v>
      </c>
      <c r="I60" s="192" t="s">
        <v>20</v>
      </c>
      <c r="J60" s="192" t="s">
        <v>20</v>
      </c>
      <c r="K60" s="431" t="s">
        <v>20</v>
      </c>
      <c r="M60" s="192" t="s">
        <v>20</v>
      </c>
      <c r="N60" s="192" t="s">
        <v>20</v>
      </c>
      <c r="O60" s="192" t="s">
        <v>20</v>
      </c>
      <c r="P60" s="192" t="s">
        <v>20</v>
      </c>
      <c r="Q60" s="192" t="s">
        <v>20</v>
      </c>
      <c r="R60" s="192" t="s">
        <v>20</v>
      </c>
      <c r="S60" s="192" t="s">
        <v>20</v>
      </c>
      <c r="T60" s="431" t="s">
        <v>20</v>
      </c>
      <c r="U60" s="45"/>
      <c r="V60" s="192" t="s">
        <v>20</v>
      </c>
      <c r="W60" s="192" t="s">
        <v>20</v>
      </c>
      <c r="X60" s="192" t="s">
        <v>20</v>
      </c>
      <c r="Y60" s="192" t="s">
        <v>20</v>
      </c>
      <c r="Z60" s="192" t="s">
        <v>20</v>
      </c>
      <c r="AA60" s="192" t="s">
        <v>20</v>
      </c>
      <c r="AB60" s="192" t="s">
        <v>20</v>
      </c>
      <c r="AC60" s="431" t="s">
        <v>20</v>
      </c>
      <c r="AE60" s="192" t="s">
        <v>20</v>
      </c>
      <c r="AF60" s="192" t="s">
        <v>20</v>
      </c>
      <c r="AG60" s="192" t="s">
        <v>20</v>
      </c>
      <c r="AH60" s="192" t="s">
        <v>20</v>
      </c>
      <c r="AI60" s="192" t="s">
        <v>20</v>
      </c>
      <c r="AJ60" s="192" t="s">
        <v>20</v>
      </c>
      <c r="AK60" s="192" t="s">
        <v>20</v>
      </c>
      <c r="AL60" s="431" t="s">
        <v>20</v>
      </c>
      <c r="AM60" s="45"/>
      <c r="AN60" s="192" t="s">
        <v>20</v>
      </c>
      <c r="AO60" s="192" t="s">
        <v>20</v>
      </c>
      <c r="AP60" s="192" t="s">
        <v>20</v>
      </c>
      <c r="AQ60" s="192" t="s">
        <v>20</v>
      </c>
      <c r="AR60" s="192" t="s">
        <v>20</v>
      </c>
      <c r="AS60" s="192" t="s">
        <v>20</v>
      </c>
      <c r="AT60" s="192" t="s">
        <v>20</v>
      </c>
      <c r="AU60" s="431" t="s">
        <v>20</v>
      </c>
      <c r="AW60" s="665"/>
      <c r="AX60" s="665"/>
      <c r="AY60" s="665"/>
      <c r="AZ60" s="665"/>
      <c r="BA60" s="665"/>
      <c r="BB60" s="665"/>
      <c r="BC60" s="665"/>
      <c r="BD60" s="665"/>
      <c r="BE60" s="672"/>
      <c r="BF60" s="665"/>
      <c r="BG60" s="665"/>
      <c r="BH60" s="665"/>
      <c r="BI60" s="665"/>
      <c r="BJ60" s="665"/>
      <c r="BK60" s="665"/>
      <c r="BL60" s="665"/>
      <c r="BM60" s="665"/>
      <c r="BN60" s="672"/>
      <c r="BO60" s="665"/>
      <c r="BP60" s="665"/>
      <c r="BQ60" s="665"/>
      <c r="BR60" s="665"/>
      <c r="BS60" s="665"/>
      <c r="BT60" s="665"/>
      <c r="BU60" s="665"/>
      <c r="BV60" s="665"/>
      <c r="BW60" s="63"/>
      <c r="BX60" s="665"/>
      <c r="BY60" s="665"/>
      <c r="BZ60" s="665"/>
      <c r="CA60" s="665"/>
      <c r="CB60" s="665"/>
      <c r="CC60" s="665"/>
      <c r="CD60" s="665"/>
      <c r="CE60" s="665"/>
      <c r="CF60" s="672"/>
      <c r="CG60" s="665"/>
      <c r="CH60" s="665"/>
      <c r="CI60" s="665"/>
      <c r="CJ60" s="665"/>
      <c r="CK60" s="665"/>
      <c r="CL60" s="665"/>
      <c r="CM60" s="665"/>
      <c r="CN60" s="665"/>
      <c r="CO60" s="63"/>
      <c r="CP60" s="665"/>
      <c r="CQ60" s="665"/>
      <c r="CR60" s="665"/>
      <c r="CS60" s="665"/>
      <c r="CT60" s="665"/>
      <c r="CU60" s="665"/>
      <c r="CV60" s="665"/>
      <c r="CW60" s="665"/>
      <c r="CX60" s="672"/>
      <c r="CY60" s="63"/>
      <c r="CZ60" s="63"/>
      <c r="DA60" s="63"/>
      <c r="DB60" s="63"/>
      <c r="DI60" s="45"/>
      <c r="DJ60" s="45"/>
      <c r="DK60" s="45"/>
      <c r="DL60" s="45"/>
      <c r="DM60" s="45"/>
      <c r="DN60" s="45"/>
      <c r="DO60" s="45"/>
    </row>
    <row r="61" spans="1:127" ht="18">
      <c r="C61" s="444" t="s">
        <v>170</v>
      </c>
      <c r="D61" s="942"/>
      <c r="E61" s="942"/>
      <c r="F61" s="942"/>
      <c r="G61" s="942"/>
      <c r="H61" s="942"/>
      <c r="I61" s="942"/>
      <c r="J61" s="942"/>
      <c r="K61" s="906"/>
      <c r="M61" s="942"/>
      <c r="N61" s="942"/>
      <c r="O61" s="942"/>
      <c r="P61" s="942"/>
      <c r="Q61" s="942"/>
      <c r="R61" s="942"/>
      <c r="S61" s="942"/>
      <c r="T61" s="906"/>
      <c r="U61" s="45"/>
      <c r="V61" s="942"/>
      <c r="W61" s="942"/>
      <c r="X61" s="942"/>
      <c r="Y61" s="942"/>
      <c r="Z61" s="942"/>
      <c r="AA61" s="942"/>
      <c r="AB61" s="942"/>
      <c r="AC61" s="906"/>
      <c r="AE61" s="942"/>
      <c r="AF61" s="942"/>
      <c r="AG61" s="942"/>
      <c r="AH61" s="942"/>
      <c r="AI61" s="942"/>
      <c r="AJ61" s="942"/>
      <c r="AK61" s="942"/>
      <c r="AL61" s="906"/>
      <c r="AM61" s="45"/>
      <c r="AN61" s="942"/>
      <c r="AO61" s="942"/>
      <c r="AP61" s="942"/>
      <c r="AQ61" s="942"/>
      <c r="AR61" s="942"/>
      <c r="AS61" s="942"/>
      <c r="AT61" s="942"/>
      <c r="AU61" s="906"/>
      <c r="AW61" s="647"/>
      <c r="AX61" s="647"/>
      <c r="AY61" s="647"/>
      <c r="AZ61" s="647"/>
      <c r="BA61" s="647"/>
      <c r="BB61" s="647"/>
      <c r="BC61" s="647"/>
      <c r="BD61" s="647"/>
      <c r="BE61" s="672"/>
      <c r="BF61" s="647"/>
      <c r="BG61" s="647"/>
      <c r="BH61" s="647"/>
      <c r="BI61" s="647"/>
      <c r="BJ61" s="647"/>
      <c r="BK61" s="647"/>
      <c r="BL61" s="647"/>
      <c r="BM61" s="647"/>
      <c r="BN61" s="672"/>
      <c r="BO61" s="647"/>
      <c r="BP61" s="647"/>
      <c r="BQ61" s="647"/>
      <c r="BR61" s="647"/>
      <c r="BS61" s="647"/>
      <c r="BT61" s="647"/>
      <c r="BU61" s="647"/>
      <c r="BV61" s="647"/>
      <c r="BW61" s="63"/>
      <c r="BX61" s="647"/>
      <c r="BY61" s="647"/>
      <c r="BZ61" s="647"/>
      <c r="CA61" s="647"/>
      <c r="CB61" s="647"/>
      <c r="CC61" s="647"/>
      <c r="CD61" s="647"/>
      <c r="CE61" s="647"/>
      <c r="CF61" s="672"/>
      <c r="CG61" s="647"/>
      <c r="CH61" s="647"/>
      <c r="CI61" s="647"/>
      <c r="CJ61" s="647"/>
      <c r="CK61" s="647"/>
      <c r="CL61" s="647"/>
      <c r="CM61" s="647"/>
      <c r="CN61" s="647"/>
      <c r="CO61" s="63"/>
      <c r="CP61" s="647"/>
      <c r="CQ61" s="647"/>
      <c r="CR61" s="647"/>
      <c r="CS61" s="647"/>
      <c r="CT61" s="647"/>
      <c r="CU61" s="647"/>
      <c r="CV61" s="647"/>
      <c r="CW61" s="647"/>
      <c r="CX61" s="672"/>
      <c r="CY61" s="63"/>
      <c r="CZ61" s="63"/>
      <c r="DA61" s="63"/>
      <c r="DB61" s="63"/>
      <c r="DI61" s="45"/>
      <c r="DJ61" s="45"/>
      <c r="DK61" s="45"/>
      <c r="DL61" s="45"/>
      <c r="DM61" s="45"/>
      <c r="DN61" s="45"/>
      <c r="DO61" s="45"/>
    </row>
    <row r="62" spans="1:127" ht="18">
      <c r="C62" s="444" t="s">
        <v>171</v>
      </c>
      <c r="D62" s="942"/>
      <c r="E62" s="942"/>
      <c r="F62" s="942"/>
      <c r="G62" s="942"/>
      <c r="H62" s="942"/>
      <c r="I62" s="942"/>
      <c r="J62" s="942"/>
      <c r="K62" s="906"/>
      <c r="M62" s="942"/>
      <c r="N62" s="942"/>
      <c r="O62" s="942"/>
      <c r="P62" s="942"/>
      <c r="Q62" s="942"/>
      <c r="R62" s="942"/>
      <c r="S62" s="942"/>
      <c r="T62" s="906"/>
      <c r="U62" s="45"/>
      <c r="V62" s="942"/>
      <c r="W62" s="942"/>
      <c r="X62" s="942"/>
      <c r="Y62" s="942"/>
      <c r="Z62" s="942"/>
      <c r="AA62" s="942"/>
      <c r="AB62" s="942"/>
      <c r="AC62" s="906"/>
      <c r="AE62" s="942"/>
      <c r="AF62" s="942"/>
      <c r="AG62" s="942"/>
      <c r="AH62" s="942"/>
      <c r="AI62" s="942"/>
      <c r="AJ62" s="942"/>
      <c r="AK62" s="942"/>
      <c r="AL62" s="906"/>
      <c r="AM62" s="45"/>
      <c r="AN62" s="942"/>
      <c r="AO62" s="942"/>
      <c r="AP62" s="942"/>
      <c r="AQ62" s="942"/>
      <c r="AR62" s="942"/>
      <c r="AS62" s="942"/>
      <c r="AT62" s="942"/>
      <c r="AU62" s="906"/>
      <c r="AW62" s="647"/>
      <c r="AX62" s="647"/>
      <c r="AY62" s="647"/>
      <c r="AZ62" s="647"/>
      <c r="BA62" s="647"/>
      <c r="BB62" s="647"/>
      <c r="BC62" s="647"/>
      <c r="BD62" s="647"/>
      <c r="BE62" s="672"/>
      <c r="BF62" s="647"/>
      <c r="BG62" s="647"/>
      <c r="BH62" s="647"/>
      <c r="BI62" s="647"/>
      <c r="BJ62" s="647"/>
      <c r="BK62" s="647"/>
      <c r="BL62" s="647"/>
      <c r="BM62" s="647"/>
      <c r="BN62" s="672"/>
      <c r="BO62" s="647"/>
      <c r="BP62" s="647"/>
      <c r="BQ62" s="647"/>
      <c r="BR62" s="647"/>
      <c r="BS62" s="647"/>
      <c r="BT62" s="647"/>
      <c r="BU62" s="647"/>
      <c r="BV62" s="647"/>
      <c r="BW62" s="63"/>
      <c r="BX62" s="647"/>
      <c r="BY62" s="647"/>
      <c r="BZ62" s="647"/>
      <c r="CA62" s="647"/>
      <c r="CB62" s="647"/>
      <c r="CC62" s="647"/>
      <c r="CD62" s="647"/>
      <c r="CE62" s="647"/>
      <c r="CF62" s="672"/>
      <c r="CG62" s="647"/>
      <c r="CH62" s="647"/>
      <c r="CI62" s="647"/>
      <c r="CJ62" s="647"/>
      <c r="CK62" s="647"/>
      <c r="CL62" s="647"/>
      <c r="CM62" s="647"/>
      <c r="CN62" s="647"/>
      <c r="CO62" s="63"/>
      <c r="CP62" s="647"/>
      <c r="CQ62" s="647"/>
      <c r="CR62" s="647"/>
      <c r="CS62" s="647"/>
      <c r="CT62" s="647"/>
      <c r="CU62" s="647"/>
      <c r="CV62" s="647"/>
      <c r="CW62" s="647"/>
      <c r="CX62" s="672"/>
      <c r="CY62" s="63"/>
      <c r="CZ62" s="63"/>
      <c r="DA62" s="63"/>
      <c r="DB62" s="63"/>
      <c r="DI62" s="45"/>
      <c r="DJ62" s="45"/>
      <c r="DK62" s="45"/>
      <c r="DL62" s="45"/>
      <c r="DM62" s="45"/>
      <c r="DN62" s="45"/>
      <c r="DO62" s="45"/>
    </row>
    <row r="63" spans="1:127" ht="18">
      <c r="C63" s="444" t="s">
        <v>172</v>
      </c>
      <c r="D63" s="942"/>
      <c r="E63" s="942"/>
      <c r="F63" s="942"/>
      <c r="G63" s="942"/>
      <c r="H63" s="942"/>
      <c r="I63" s="942"/>
      <c r="J63" s="942"/>
      <c r="K63" s="906"/>
      <c r="M63" s="942"/>
      <c r="N63" s="942"/>
      <c r="O63" s="942"/>
      <c r="P63" s="942"/>
      <c r="Q63" s="942"/>
      <c r="R63" s="942"/>
      <c r="S63" s="942"/>
      <c r="T63" s="906"/>
      <c r="U63" s="45"/>
      <c r="V63" s="942"/>
      <c r="W63" s="942"/>
      <c r="X63" s="942"/>
      <c r="Y63" s="942"/>
      <c r="Z63" s="942"/>
      <c r="AA63" s="942"/>
      <c r="AB63" s="942"/>
      <c r="AC63" s="906"/>
      <c r="AE63" s="942"/>
      <c r="AF63" s="942"/>
      <c r="AG63" s="942"/>
      <c r="AH63" s="942"/>
      <c r="AI63" s="942"/>
      <c r="AJ63" s="942"/>
      <c r="AK63" s="942"/>
      <c r="AL63" s="906"/>
      <c r="AM63" s="45"/>
      <c r="AN63" s="942"/>
      <c r="AO63" s="942"/>
      <c r="AP63" s="942"/>
      <c r="AQ63" s="942"/>
      <c r="AR63" s="942"/>
      <c r="AS63" s="942"/>
      <c r="AT63" s="942"/>
      <c r="AU63" s="906"/>
      <c r="AW63" s="647"/>
      <c r="AX63" s="647"/>
      <c r="AY63" s="647"/>
      <c r="AZ63" s="647"/>
      <c r="BA63" s="647"/>
      <c r="BB63" s="647"/>
      <c r="BC63" s="647"/>
      <c r="BD63" s="647"/>
      <c r="BE63" s="672"/>
      <c r="BF63" s="647"/>
      <c r="BG63" s="647"/>
      <c r="BH63" s="647"/>
      <c r="BI63" s="647"/>
      <c r="BJ63" s="647"/>
      <c r="BK63" s="647"/>
      <c r="BL63" s="647"/>
      <c r="BM63" s="647"/>
      <c r="BN63" s="672"/>
      <c r="BO63" s="647"/>
      <c r="BP63" s="647"/>
      <c r="BQ63" s="647"/>
      <c r="BR63" s="647"/>
      <c r="BS63" s="647"/>
      <c r="BT63" s="647"/>
      <c r="BU63" s="647"/>
      <c r="BV63" s="647"/>
      <c r="BW63" s="63"/>
      <c r="BX63" s="647"/>
      <c r="BY63" s="647"/>
      <c r="BZ63" s="647"/>
      <c r="CA63" s="647"/>
      <c r="CB63" s="647"/>
      <c r="CC63" s="647"/>
      <c r="CD63" s="647"/>
      <c r="CE63" s="647"/>
      <c r="CF63" s="672"/>
      <c r="CG63" s="647"/>
      <c r="CH63" s="647"/>
      <c r="CI63" s="647"/>
      <c r="CJ63" s="647"/>
      <c r="CK63" s="647"/>
      <c r="CL63" s="647"/>
      <c r="CM63" s="647"/>
      <c r="CN63" s="647"/>
      <c r="CO63" s="63"/>
      <c r="CP63" s="647"/>
      <c r="CQ63" s="647"/>
      <c r="CR63" s="647"/>
      <c r="CS63" s="647"/>
      <c r="CT63" s="647"/>
      <c r="CU63" s="647"/>
      <c r="CV63" s="647"/>
      <c r="CW63" s="647"/>
      <c r="CX63" s="672"/>
      <c r="CY63" s="63"/>
      <c r="CZ63" s="63"/>
      <c r="DA63" s="63"/>
      <c r="DB63" s="63"/>
      <c r="DI63" s="45"/>
      <c r="DJ63" s="45"/>
      <c r="DK63" s="45"/>
      <c r="DL63" s="45"/>
      <c r="DM63" s="45"/>
      <c r="DN63" s="45"/>
      <c r="DO63" s="45"/>
    </row>
    <row r="64" spans="1:127" ht="18">
      <c r="C64" s="444" t="s">
        <v>173</v>
      </c>
      <c r="D64" s="942"/>
      <c r="E64" s="942"/>
      <c r="F64" s="942"/>
      <c r="G64" s="942"/>
      <c r="H64" s="942"/>
      <c r="I64" s="942"/>
      <c r="J64" s="942"/>
      <c r="K64" s="906"/>
      <c r="M64" s="942"/>
      <c r="N64" s="942"/>
      <c r="O64" s="942"/>
      <c r="P64" s="942"/>
      <c r="Q64" s="942"/>
      <c r="R64" s="942"/>
      <c r="S64" s="942"/>
      <c r="T64" s="906"/>
      <c r="U64" s="45"/>
      <c r="V64" s="942"/>
      <c r="W64" s="942"/>
      <c r="X64" s="942"/>
      <c r="Y64" s="942"/>
      <c r="Z64" s="942"/>
      <c r="AA64" s="942"/>
      <c r="AB64" s="942"/>
      <c r="AC64" s="906"/>
      <c r="AE64" s="942"/>
      <c r="AF64" s="942"/>
      <c r="AG64" s="942"/>
      <c r="AH64" s="942"/>
      <c r="AI64" s="942"/>
      <c r="AJ64" s="942"/>
      <c r="AK64" s="942"/>
      <c r="AL64" s="906"/>
      <c r="AM64" s="45"/>
      <c r="AN64" s="942"/>
      <c r="AO64" s="942"/>
      <c r="AP64" s="942"/>
      <c r="AQ64" s="942"/>
      <c r="AR64" s="942"/>
      <c r="AS64" s="942"/>
      <c r="AT64" s="942"/>
      <c r="AU64" s="906"/>
      <c r="AW64" s="647"/>
      <c r="AX64" s="647"/>
      <c r="AY64" s="647"/>
      <c r="AZ64" s="647"/>
      <c r="BA64" s="647"/>
      <c r="BB64" s="647"/>
      <c r="BC64" s="647"/>
      <c r="BD64" s="647"/>
      <c r="BE64" s="672"/>
      <c r="BF64" s="647"/>
      <c r="BG64" s="647"/>
      <c r="BH64" s="647"/>
      <c r="BI64" s="647"/>
      <c r="BJ64" s="647"/>
      <c r="BK64" s="647"/>
      <c r="BL64" s="647"/>
      <c r="BM64" s="647"/>
      <c r="BN64" s="672"/>
      <c r="BO64" s="647"/>
      <c r="BP64" s="647"/>
      <c r="BQ64" s="647"/>
      <c r="BR64" s="647"/>
      <c r="BS64" s="647"/>
      <c r="BT64" s="647"/>
      <c r="BU64" s="647"/>
      <c r="BV64" s="647"/>
      <c r="BW64" s="63"/>
      <c r="BX64" s="647"/>
      <c r="BY64" s="647"/>
      <c r="BZ64" s="647"/>
      <c r="CA64" s="647"/>
      <c r="CB64" s="647"/>
      <c r="CC64" s="647"/>
      <c r="CD64" s="647"/>
      <c r="CE64" s="647"/>
      <c r="CF64" s="672"/>
      <c r="CG64" s="647"/>
      <c r="CH64" s="647"/>
      <c r="CI64" s="647"/>
      <c r="CJ64" s="647"/>
      <c r="CK64" s="647"/>
      <c r="CL64" s="647"/>
      <c r="CM64" s="647"/>
      <c r="CN64" s="647"/>
      <c r="CO64" s="63"/>
      <c r="CP64" s="647"/>
      <c r="CQ64" s="647"/>
      <c r="CR64" s="647"/>
      <c r="CS64" s="647"/>
      <c r="CT64" s="647"/>
      <c r="CU64" s="647"/>
      <c r="CV64" s="647"/>
      <c r="CW64" s="647"/>
      <c r="CX64" s="672"/>
      <c r="CY64" s="63"/>
      <c r="CZ64" s="63"/>
      <c r="DA64" s="63"/>
      <c r="DB64" s="63"/>
      <c r="DI64" s="45"/>
      <c r="DJ64" s="45"/>
      <c r="DK64" s="45"/>
      <c r="DL64" s="45"/>
      <c r="DM64" s="45"/>
      <c r="DN64" s="45"/>
      <c r="DO64" s="45"/>
    </row>
    <row r="65" spans="3:163" ht="18.75">
      <c r="C65" s="445" t="s">
        <v>457</v>
      </c>
      <c r="D65" s="942"/>
      <c r="E65" s="942"/>
      <c r="F65" s="942"/>
      <c r="G65" s="942"/>
      <c r="H65" s="942"/>
      <c r="I65" s="942"/>
      <c r="J65" s="942"/>
      <c r="K65" s="906"/>
      <c r="M65" s="942"/>
      <c r="N65" s="942"/>
      <c r="O65" s="942"/>
      <c r="P65" s="942"/>
      <c r="Q65" s="942"/>
      <c r="R65" s="942"/>
      <c r="S65" s="942"/>
      <c r="T65" s="906"/>
      <c r="U65" s="45"/>
      <c r="V65" s="942"/>
      <c r="W65" s="942"/>
      <c r="X65" s="942"/>
      <c r="Y65" s="942"/>
      <c r="Z65" s="942"/>
      <c r="AA65" s="942"/>
      <c r="AB65" s="942"/>
      <c r="AC65" s="906"/>
      <c r="AE65" s="942"/>
      <c r="AF65" s="942"/>
      <c r="AG65" s="942"/>
      <c r="AH65" s="942"/>
      <c r="AI65" s="942"/>
      <c r="AJ65" s="942"/>
      <c r="AK65" s="942"/>
      <c r="AL65" s="906"/>
      <c r="AM65" s="45"/>
      <c r="AN65" s="942"/>
      <c r="AO65" s="942"/>
      <c r="AP65" s="942"/>
      <c r="AQ65" s="942"/>
      <c r="AR65" s="942"/>
      <c r="AS65" s="942"/>
      <c r="AT65" s="942"/>
      <c r="AU65" s="906"/>
      <c r="AW65" s="647"/>
      <c r="AX65" s="647"/>
      <c r="AY65" s="647"/>
      <c r="AZ65" s="647"/>
      <c r="BA65" s="647"/>
      <c r="BB65" s="647"/>
      <c r="BC65" s="647"/>
      <c r="BD65" s="647"/>
      <c r="BE65" s="672"/>
      <c r="BF65" s="647"/>
      <c r="BG65" s="647"/>
      <c r="BH65" s="647"/>
      <c r="BI65" s="647"/>
      <c r="BJ65" s="647"/>
      <c r="BK65" s="647"/>
      <c r="BL65" s="647"/>
      <c r="BM65" s="647"/>
      <c r="BN65" s="672"/>
      <c r="BO65" s="647"/>
      <c r="BP65" s="647"/>
      <c r="BQ65" s="647"/>
      <c r="BR65" s="647"/>
      <c r="BS65" s="647"/>
      <c r="BT65" s="647"/>
      <c r="BU65" s="647"/>
      <c r="BV65" s="647"/>
      <c r="BW65" s="63"/>
      <c r="BX65" s="647"/>
      <c r="BY65" s="647"/>
      <c r="BZ65" s="647"/>
      <c r="CA65" s="647"/>
      <c r="CB65" s="647"/>
      <c r="CC65" s="647"/>
      <c r="CD65" s="647"/>
      <c r="CE65" s="647"/>
      <c r="CF65" s="672"/>
      <c r="CG65" s="647"/>
      <c r="CH65" s="647"/>
      <c r="CI65" s="647"/>
      <c r="CJ65" s="647"/>
      <c r="CK65" s="647"/>
      <c r="CL65" s="647"/>
      <c r="CM65" s="647"/>
      <c r="CN65" s="647"/>
      <c r="CO65" s="63"/>
      <c r="CP65" s="647"/>
      <c r="CQ65" s="647"/>
      <c r="CR65" s="647"/>
      <c r="CS65" s="647"/>
      <c r="CT65" s="647"/>
      <c r="CU65" s="647"/>
      <c r="CV65" s="647"/>
      <c r="CW65" s="647"/>
      <c r="CX65" s="672"/>
      <c r="CY65" s="63"/>
      <c r="CZ65" s="63"/>
      <c r="DA65" s="63"/>
      <c r="DB65" s="63"/>
      <c r="DI65" s="45"/>
      <c r="DJ65" s="45"/>
      <c r="DK65" s="45"/>
      <c r="DL65" s="45"/>
      <c r="DM65" s="45"/>
      <c r="DN65" s="45"/>
      <c r="DO65" s="45"/>
    </row>
    <row r="66" spans="3:163" ht="18.75">
      <c r="C66" s="445" t="s">
        <v>456</v>
      </c>
      <c r="D66" s="942"/>
      <c r="E66" s="942"/>
      <c r="F66" s="942"/>
      <c r="G66" s="942"/>
      <c r="H66" s="942"/>
      <c r="I66" s="942"/>
      <c r="J66" s="942"/>
      <c r="K66" s="906"/>
      <c r="M66" s="942"/>
      <c r="N66" s="942"/>
      <c r="O66" s="942"/>
      <c r="P66" s="942"/>
      <c r="Q66" s="942"/>
      <c r="R66" s="942"/>
      <c r="S66" s="942"/>
      <c r="T66" s="906"/>
      <c r="U66" s="45"/>
      <c r="V66" s="942"/>
      <c r="W66" s="942"/>
      <c r="X66" s="942"/>
      <c r="Y66" s="942"/>
      <c r="Z66" s="942"/>
      <c r="AA66" s="942"/>
      <c r="AB66" s="942"/>
      <c r="AC66" s="906"/>
      <c r="AE66" s="942"/>
      <c r="AF66" s="942"/>
      <c r="AG66" s="942"/>
      <c r="AH66" s="942"/>
      <c r="AI66" s="942"/>
      <c r="AJ66" s="942"/>
      <c r="AK66" s="942"/>
      <c r="AL66" s="906"/>
      <c r="AM66" s="45"/>
      <c r="AN66" s="942"/>
      <c r="AO66" s="942"/>
      <c r="AP66" s="942"/>
      <c r="AQ66" s="942"/>
      <c r="AR66" s="942"/>
      <c r="AS66" s="942"/>
      <c r="AT66" s="942"/>
      <c r="AU66" s="906"/>
      <c r="AW66" s="647"/>
      <c r="AX66" s="647"/>
      <c r="AY66" s="647"/>
      <c r="AZ66" s="647"/>
      <c r="BA66" s="647"/>
      <c r="BB66" s="647"/>
      <c r="BC66" s="647"/>
      <c r="BD66" s="647"/>
      <c r="BE66" s="672"/>
      <c r="BF66" s="647"/>
      <c r="BG66" s="647"/>
      <c r="BH66" s="647"/>
      <c r="BI66" s="647"/>
      <c r="BJ66" s="647"/>
      <c r="BK66" s="647"/>
      <c r="BL66" s="647"/>
      <c r="BM66" s="647"/>
      <c r="BN66" s="672"/>
      <c r="BO66" s="647"/>
      <c r="BP66" s="647"/>
      <c r="BQ66" s="647"/>
      <c r="BR66" s="647"/>
      <c r="BS66" s="647"/>
      <c r="BT66" s="647"/>
      <c r="BU66" s="647"/>
      <c r="BV66" s="647"/>
      <c r="BW66" s="63"/>
      <c r="BX66" s="647"/>
      <c r="BY66" s="647"/>
      <c r="BZ66" s="647"/>
      <c r="CA66" s="647"/>
      <c r="CB66" s="647"/>
      <c r="CC66" s="647"/>
      <c r="CD66" s="647"/>
      <c r="CE66" s="647"/>
      <c r="CF66" s="672"/>
      <c r="CG66" s="647"/>
      <c r="CH66" s="647"/>
      <c r="CI66" s="647"/>
      <c r="CJ66" s="647"/>
      <c r="CK66" s="647"/>
      <c r="CL66" s="647"/>
      <c r="CM66" s="647"/>
      <c r="CN66" s="647"/>
      <c r="CO66" s="63"/>
      <c r="CP66" s="647"/>
      <c r="CQ66" s="647"/>
      <c r="CR66" s="647"/>
      <c r="CS66" s="647"/>
      <c r="CT66" s="647"/>
      <c r="CU66" s="647"/>
      <c r="CV66" s="647"/>
      <c r="CW66" s="647"/>
      <c r="CX66" s="672"/>
      <c r="CY66" s="63"/>
      <c r="CZ66" s="63"/>
      <c r="DA66" s="63"/>
      <c r="DB66" s="63"/>
      <c r="DI66" s="45"/>
      <c r="DJ66" s="45"/>
      <c r="DK66" s="45"/>
      <c r="DL66" s="45"/>
      <c r="DM66" s="45"/>
      <c r="DN66" s="45"/>
      <c r="DO66" s="45"/>
    </row>
    <row r="67" spans="3:163">
      <c r="C67" s="446"/>
      <c r="D67" s="942"/>
      <c r="E67" s="942"/>
      <c r="F67" s="942"/>
      <c r="G67" s="942"/>
      <c r="H67" s="942"/>
      <c r="I67" s="942"/>
      <c r="J67" s="942"/>
      <c r="K67" s="906"/>
      <c r="M67" s="942"/>
      <c r="N67" s="942"/>
      <c r="O67" s="942"/>
      <c r="P67" s="942"/>
      <c r="Q67" s="942"/>
      <c r="R67" s="942"/>
      <c r="S67" s="942"/>
      <c r="T67" s="906"/>
      <c r="U67" s="45"/>
      <c r="V67" s="942"/>
      <c r="W67" s="942"/>
      <c r="X67" s="942"/>
      <c r="Y67" s="942"/>
      <c r="Z67" s="942"/>
      <c r="AA67" s="942"/>
      <c r="AB67" s="942"/>
      <c r="AC67" s="906"/>
      <c r="AE67" s="942"/>
      <c r="AF67" s="942"/>
      <c r="AG67" s="942"/>
      <c r="AH67" s="942"/>
      <c r="AI67" s="942"/>
      <c r="AJ67" s="942"/>
      <c r="AK67" s="942"/>
      <c r="AL67" s="906"/>
      <c r="AM67" s="45"/>
      <c r="AN67" s="942"/>
      <c r="AO67" s="942"/>
      <c r="AP67" s="942"/>
      <c r="AQ67" s="942"/>
      <c r="AR67" s="942"/>
      <c r="AS67" s="942"/>
      <c r="AT67" s="942"/>
      <c r="AU67" s="906"/>
      <c r="AW67" s="647"/>
      <c r="AX67" s="647"/>
      <c r="AY67" s="647"/>
      <c r="AZ67" s="647"/>
      <c r="BA67" s="647"/>
      <c r="BB67" s="647"/>
      <c r="BC67" s="647"/>
      <c r="BD67" s="647"/>
      <c r="BE67" s="672"/>
      <c r="BF67" s="647"/>
      <c r="BG67" s="647"/>
      <c r="BH67" s="647"/>
      <c r="BI67" s="647"/>
      <c r="BJ67" s="647"/>
      <c r="BK67" s="647"/>
      <c r="BL67" s="647"/>
      <c r="BM67" s="647"/>
      <c r="BN67" s="672"/>
      <c r="BO67" s="647"/>
      <c r="BP67" s="647"/>
      <c r="BQ67" s="647"/>
      <c r="BR67" s="647"/>
      <c r="BS67" s="647"/>
      <c r="BT67" s="647"/>
      <c r="BU67" s="647"/>
      <c r="BV67" s="647"/>
      <c r="BW67" s="63"/>
      <c r="BX67" s="647"/>
      <c r="BY67" s="647"/>
      <c r="BZ67" s="647"/>
      <c r="CA67" s="647"/>
      <c r="CB67" s="647"/>
      <c r="CC67" s="647"/>
      <c r="CD67" s="647"/>
      <c r="CE67" s="647"/>
      <c r="CF67" s="672"/>
      <c r="CG67" s="647"/>
      <c r="CH67" s="647"/>
      <c r="CI67" s="647"/>
      <c r="CJ67" s="647"/>
      <c r="CK67" s="647"/>
      <c r="CL67" s="647"/>
      <c r="CM67" s="647"/>
      <c r="CN67" s="647"/>
      <c r="CO67" s="63"/>
      <c r="CP67" s="647"/>
      <c r="CQ67" s="647"/>
      <c r="CR67" s="647"/>
      <c r="CS67" s="647"/>
      <c r="CT67" s="647"/>
      <c r="CU67" s="647"/>
      <c r="CV67" s="647"/>
      <c r="CW67" s="647"/>
      <c r="CX67" s="672"/>
      <c r="CY67" s="63"/>
      <c r="CZ67" s="63"/>
      <c r="DA67" s="63"/>
      <c r="DB67" s="63"/>
      <c r="DI67" s="45"/>
      <c r="DJ67" s="45"/>
      <c r="DK67" s="45"/>
      <c r="DL67" s="45"/>
      <c r="DM67" s="45"/>
      <c r="DN67" s="45"/>
      <c r="DO67" s="45"/>
    </row>
    <row r="68" spans="3:163" ht="18">
      <c r="C68" s="65" t="s">
        <v>731</v>
      </c>
      <c r="D68" s="942"/>
      <c r="E68" s="942"/>
      <c r="F68" s="942"/>
      <c r="G68" s="942"/>
      <c r="H68" s="942"/>
      <c r="I68" s="942"/>
      <c r="J68" s="942"/>
      <c r="K68" s="942"/>
      <c r="M68" s="942"/>
      <c r="N68" s="942"/>
      <c r="O68" s="942"/>
      <c r="P68" s="942"/>
      <c r="Q68" s="942"/>
      <c r="R68" s="942"/>
      <c r="S68" s="942"/>
      <c r="T68" s="942"/>
      <c r="U68" s="45"/>
      <c r="V68" s="942"/>
      <c r="W68" s="942"/>
      <c r="X68" s="942"/>
      <c r="Y68" s="942"/>
      <c r="Z68" s="942"/>
      <c r="AA68" s="942"/>
      <c r="AB68" s="942"/>
      <c r="AC68" s="942"/>
      <c r="AE68" s="942"/>
      <c r="AF68" s="942"/>
      <c r="AG68" s="942"/>
      <c r="AH68" s="942"/>
      <c r="AI68" s="942"/>
      <c r="AJ68" s="942"/>
      <c r="AK68" s="942"/>
      <c r="AL68" s="942"/>
      <c r="AM68" s="45"/>
      <c r="AN68" s="942"/>
      <c r="AO68" s="942"/>
      <c r="AP68" s="942"/>
      <c r="AQ68" s="942"/>
      <c r="AR68" s="942"/>
      <c r="AS68" s="942"/>
      <c r="AT68" s="942"/>
      <c r="AU68" s="942"/>
      <c r="AW68" s="647"/>
      <c r="AX68" s="647"/>
      <c r="AY68" s="647"/>
      <c r="AZ68" s="647"/>
      <c r="BA68" s="647"/>
      <c r="BB68" s="647"/>
      <c r="BC68" s="647"/>
      <c r="BD68" s="647"/>
      <c r="BE68" s="672"/>
      <c r="BF68" s="647"/>
      <c r="BG68" s="647"/>
      <c r="BH68" s="647"/>
      <c r="BI68" s="647"/>
      <c r="BJ68" s="647"/>
      <c r="BK68" s="647"/>
      <c r="BL68" s="647"/>
      <c r="BM68" s="647"/>
      <c r="BN68" s="672"/>
      <c r="BO68" s="647"/>
      <c r="BP68" s="647"/>
      <c r="BQ68" s="647"/>
      <c r="BR68" s="647"/>
      <c r="BS68" s="647"/>
      <c r="BT68" s="647"/>
      <c r="BU68" s="647"/>
      <c r="BV68" s="647"/>
      <c r="BW68" s="63"/>
      <c r="BX68" s="647"/>
      <c r="BY68" s="647"/>
      <c r="BZ68" s="647"/>
      <c r="CA68" s="647"/>
      <c r="CB68" s="647"/>
      <c r="CC68" s="647"/>
      <c r="CD68" s="647"/>
      <c r="CE68" s="647"/>
      <c r="CF68" s="672"/>
      <c r="CG68" s="647"/>
      <c r="CH68" s="647"/>
      <c r="CI68" s="647"/>
      <c r="CJ68" s="647"/>
      <c r="CK68" s="647"/>
      <c r="CL68" s="647"/>
      <c r="CM68" s="647"/>
      <c r="CN68" s="647"/>
      <c r="CO68" s="63"/>
      <c r="CP68" s="647"/>
      <c r="CQ68" s="647"/>
      <c r="CR68" s="647"/>
      <c r="CS68" s="647"/>
      <c r="CT68" s="647"/>
      <c r="CU68" s="647"/>
      <c r="CV68" s="647"/>
      <c r="CW68" s="647"/>
      <c r="CX68" s="672"/>
      <c r="CY68" s="63"/>
      <c r="CZ68" s="63"/>
      <c r="DA68" s="63"/>
      <c r="DB68" s="63"/>
      <c r="DI68" s="45"/>
      <c r="DJ68" s="45"/>
      <c r="DK68" s="45"/>
      <c r="DL68" s="45"/>
      <c r="DM68" s="45"/>
      <c r="DN68" s="45"/>
      <c r="DO68" s="45"/>
    </row>
    <row r="69" spans="3:163">
      <c r="U69" s="45"/>
      <c r="V69" s="45"/>
      <c r="W69" s="45"/>
      <c r="X69" s="45"/>
      <c r="Y69" s="45"/>
      <c r="Z69" s="45"/>
      <c r="AA69" s="45"/>
      <c r="AL69" s="45"/>
      <c r="AM69" s="45"/>
      <c r="AN69" s="45"/>
      <c r="AO69" s="45"/>
      <c r="AP69" s="45"/>
      <c r="AQ69" s="45"/>
      <c r="AR69" s="45"/>
      <c r="BC69" s="45"/>
      <c r="BD69" s="45"/>
      <c r="BE69" s="45"/>
      <c r="BN69" s="45"/>
      <c r="BO69" s="45"/>
      <c r="BP69" s="45"/>
      <c r="BQ69" s="45"/>
      <c r="BR69" s="45"/>
      <c r="BS69" s="45"/>
      <c r="BT69" s="45"/>
      <c r="CE69" s="45"/>
      <c r="CF69" s="45"/>
      <c r="CG69" s="45"/>
      <c r="CH69" s="45"/>
      <c r="CI69" s="45"/>
      <c r="CJ69" s="45"/>
      <c r="CK69" s="45"/>
      <c r="CV69" s="45"/>
      <c r="CW69" s="45"/>
      <c r="DB69" s="45"/>
      <c r="DC69" s="45"/>
      <c r="DD69" s="45"/>
      <c r="DE69" s="45"/>
      <c r="DF69" s="45"/>
      <c r="DG69" s="45"/>
      <c r="DH69" s="45"/>
      <c r="DS69" s="45"/>
      <c r="DT69" s="45"/>
      <c r="DU69" s="45"/>
      <c r="DV69" s="45"/>
      <c r="DW69" s="45"/>
      <c r="DX69" s="45"/>
      <c r="DY69" s="45"/>
      <c r="EJ69" s="45"/>
      <c r="EK69" s="45"/>
      <c r="EL69" s="45"/>
      <c r="EM69" s="45"/>
      <c r="EN69" s="45"/>
      <c r="EO69" s="45"/>
      <c r="EP69" s="45"/>
      <c r="FA69" s="45"/>
      <c r="FB69" s="45"/>
      <c r="FC69" s="45"/>
      <c r="FD69" s="45"/>
      <c r="FE69" s="45"/>
      <c r="FF69" s="45"/>
      <c r="FG69" s="45"/>
    </row>
    <row r="70" spans="3:163">
      <c r="U70" s="45"/>
      <c r="V70" s="45"/>
      <c r="W70" s="45"/>
      <c r="X70" s="45"/>
      <c r="Y70" s="45"/>
      <c r="Z70" s="45"/>
      <c r="AA70" s="45"/>
      <c r="AL70" s="45"/>
      <c r="AM70" s="45"/>
      <c r="AN70" s="45"/>
      <c r="AO70" s="45"/>
      <c r="AP70" s="45"/>
      <c r="AQ70" s="45"/>
      <c r="AR70" s="45"/>
      <c r="BC70" s="45"/>
      <c r="BD70" s="45"/>
      <c r="BE70" s="45"/>
      <c r="BF70" s="45"/>
      <c r="BG70" s="45"/>
      <c r="BH70" s="45"/>
      <c r="BI70" s="45"/>
      <c r="BT70" s="45"/>
      <c r="BU70" s="45"/>
      <c r="BV70" s="45"/>
      <c r="BW70" s="45"/>
      <c r="BX70" s="45"/>
      <c r="BY70" s="45"/>
      <c r="BZ70" s="45"/>
      <c r="CK70" s="45"/>
      <c r="CL70" s="45"/>
      <c r="CM70" s="45"/>
      <c r="CN70" s="45"/>
      <c r="CO70" s="45"/>
      <c r="CP70" s="45"/>
      <c r="CQ70" s="45"/>
      <c r="DB70" s="45"/>
      <c r="DC70" s="45"/>
      <c r="DD70" s="45"/>
      <c r="DE70" s="45"/>
      <c r="DF70" s="45"/>
      <c r="DG70" s="45"/>
      <c r="DH70" s="45"/>
      <c r="DS70" s="45"/>
      <c r="DT70" s="45"/>
      <c r="DU70" s="45"/>
      <c r="DV70" s="45"/>
      <c r="DW70" s="45"/>
      <c r="DX70" s="45"/>
      <c r="DY70" s="45"/>
      <c r="EJ70" s="45"/>
      <c r="EK70" s="45"/>
      <c r="EL70" s="45"/>
      <c r="EM70" s="45"/>
      <c r="EN70" s="45"/>
      <c r="EO70" s="45"/>
      <c r="EP70" s="45"/>
      <c r="FA70" s="45"/>
      <c r="FB70" s="45"/>
      <c r="FC70" s="45"/>
      <c r="FD70" s="45"/>
      <c r="FE70" s="45"/>
      <c r="FF70" s="45"/>
      <c r="FG70" s="45"/>
    </row>
    <row r="71" spans="3:163">
      <c r="U71" s="45"/>
      <c r="V71" s="45"/>
      <c r="W71" s="45"/>
      <c r="X71" s="45"/>
      <c r="Y71" s="45"/>
      <c r="Z71" s="45"/>
      <c r="AA71" s="45"/>
      <c r="AL71" s="45"/>
      <c r="AM71" s="45"/>
      <c r="AN71" s="45"/>
      <c r="AO71" s="45"/>
      <c r="AP71" s="45"/>
      <c r="AQ71" s="45"/>
      <c r="AR71" s="45"/>
      <c r="BC71" s="45"/>
      <c r="BD71" s="45"/>
      <c r="BE71" s="45"/>
      <c r="BF71" s="45"/>
      <c r="BG71" s="45"/>
      <c r="BH71" s="45"/>
      <c r="BI71" s="45"/>
      <c r="BT71" s="45"/>
      <c r="BU71" s="45"/>
      <c r="BV71" s="45"/>
      <c r="BW71" s="45"/>
      <c r="BX71" s="45"/>
      <c r="BY71" s="45"/>
      <c r="BZ71" s="45"/>
      <c r="CK71" s="45"/>
      <c r="CL71" s="45"/>
      <c r="CM71" s="45"/>
      <c r="CN71" s="45"/>
      <c r="CO71" s="45"/>
      <c r="CP71" s="45"/>
      <c r="CQ71" s="45"/>
      <c r="DB71" s="45"/>
      <c r="DC71" s="45"/>
      <c r="DD71" s="45"/>
      <c r="DE71" s="45"/>
      <c r="DF71" s="45"/>
      <c r="DG71" s="45"/>
      <c r="DH71" s="45"/>
      <c r="DS71" s="45"/>
      <c r="DT71" s="45"/>
      <c r="DU71" s="45"/>
      <c r="DV71" s="45"/>
      <c r="DW71" s="45"/>
      <c r="DX71" s="45"/>
      <c r="DY71" s="45"/>
      <c r="EJ71" s="45"/>
      <c r="EK71" s="45"/>
      <c r="EL71" s="45"/>
      <c r="EM71" s="45"/>
      <c r="EN71" s="45"/>
      <c r="EO71" s="45"/>
      <c r="EP71" s="45"/>
      <c r="FA71" s="45"/>
      <c r="FB71" s="45"/>
      <c r="FC71" s="45"/>
      <c r="FD71" s="45"/>
      <c r="FE71" s="45"/>
      <c r="FF71" s="45"/>
      <c r="FG71" s="45"/>
    </row>
    <row r="72" spans="3:163">
      <c r="U72" s="45"/>
      <c r="V72" s="45"/>
      <c r="W72" s="45"/>
      <c r="X72" s="45"/>
      <c r="Y72" s="45"/>
      <c r="Z72" s="45"/>
      <c r="AA72" s="45"/>
      <c r="AL72" s="45"/>
      <c r="AM72" s="45"/>
      <c r="AN72" s="45"/>
      <c r="AO72" s="45"/>
      <c r="AP72" s="45"/>
      <c r="AQ72" s="45"/>
      <c r="AR72" s="45"/>
      <c r="BC72" s="45"/>
      <c r="BD72" s="45"/>
      <c r="BE72" s="45"/>
      <c r="BF72" s="45"/>
      <c r="BG72" s="45"/>
      <c r="BH72" s="45"/>
      <c r="BI72" s="45"/>
      <c r="BT72" s="45"/>
      <c r="BU72" s="45"/>
      <c r="BV72" s="45"/>
      <c r="BW72" s="45"/>
      <c r="BX72" s="45"/>
      <c r="BY72" s="45"/>
      <c r="BZ72" s="45"/>
      <c r="CK72" s="45"/>
      <c r="CL72" s="45"/>
      <c r="CM72" s="45"/>
      <c r="CN72" s="45"/>
      <c r="CO72" s="45"/>
      <c r="CP72" s="45"/>
      <c r="CQ72" s="45"/>
      <c r="DB72" s="45"/>
      <c r="DC72" s="45"/>
      <c r="DD72" s="45"/>
      <c r="DE72" s="45"/>
      <c r="DF72" s="45"/>
      <c r="DG72" s="45"/>
      <c r="DH72" s="45"/>
      <c r="DS72" s="45"/>
      <c r="DT72" s="45"/>
      <c r="DU72" s="45"/>
      <c r="DV72" s="45"/>
      <c r="DW72" s="45"/>
      <c r="DX72" s="45"/>
      <c r="DY72" s="45"/>
      <c r="EJ72" s="45"/>
      <c r="EK72" s="45"/>
      <c r="EL72" s="45"/>
      <c r="EM72" s="45"/>
      <c r="EN72" s="45"/>
      <c r="EO72" s="45"/>
      <c r="EP72" s="45"/>
      <c r="FA72" s="45"/>
      <c r="FB72" s="45"/>
      <c r="FC72" s="45"/>
      <c r="FD72" s="45"/>
      <c r="FE72" s="45"/>
      <c r="FF72" s="45"/>
      <c r="FG72" s="45"/>
    </row>
    <row r="73" spans="3:163">
      <c r="U73" s="45"/>
      <c r="V73" s="45"/>
      <c r="W73" s="45"/>
      <c r="X73" s="45"/>
      <c r="Y73" s="45"/>
      <c r="Z73" s="45"/>
      <c r="AA73" s="45"/>
      <c r="AL73" s="45"/>
      <c r="AM73" s="45"/>
      <c r="AN73" s="45"/>
      <c r="AO73" s="45"/>
      <c r="AP73" s="45"/>
      <c r="AQ73" s="45"/>
      <c r="AR73" s="45"/>
      <c r="BC73" s="45"/>
      <c r="BD73" s="45"/>
      <c r="BE73" s="45"/>
      <c r="BF73" s="45"/>
      <c r="BG73" s="45"/>
      <c r="BH73" s="45"/>
      <c r="BI73" s="45"/>
      <c r="BT73" s="45"/>
      <c r="BU73" s="45"/>
      <c r="BV73" s="45"/>
      <c r="BW73" s="45"/>
      <c r="BX73" s="45"/>
      <c r="BY73" s="45"/>
      <c r="BZ73" s="45"/>
      <c r="CK73" s="45"/>
      <c r="CL73" s="45"/>
      <c r="CM73" s="45"/>
      <c r="CN73" s="45"/>
      <c r="CO73" s="45"/>
      <c r="CP73" s="45"/>
      <c r="CQ73" s="45"/>
      <c r="DB73" s="45"/>
      <c r="DC73" s="45"/>
      <c r="DD73" s="45"/>
      <c r="DE73" s="45"/>
      <c r="DF73" s="45"/>
      <c r="DG73" s="45"/>
      <c r="DH73" s="45"/>
      <c r="DS73" s="45"/>
      <c r="DT73" s="45"/>
      <c r="DU73" s="45"/>
      <c r="DV73" s="45"/>
      <c r="DW73" s="45"/>
      <c r="DX73" s="45"/>
      <c r="DY73" s="45"/>
      <c r="EJ73" s="45"/>
      <c r="EK73" s="45"/>
      <c r="EL73" s="45"/>
      <c r="EM73" s="45"/>
      <c r="EN73" s="45"/>
      <c r="EO73" s="45"/>
      <c r="EP73" s="45"/>
      <c r="FA73" s="45"/>
      <c r="FB73" s="45"/>
      <c r="FC73" s="45"/>
      <c r="FD73" s="45"/>
      <c r="FE73" s="45"/>
      <c r="FF73" s="45"/>
      <c r="FG73" s="45"/>
    </row>
    <row r="74" spans="3:163">
      <c r="U74" s="45"/>
      <c r="V74" s="45"/>
      <c r="W74" s="45"/>
      <c r="X74" s="45"/>
      <c r="Y74" s="45"/>
      <c r="Z74" s="45"/>
      <c r="AA74" s="45"/>
      <c r="AL74" s="45"/>
      <c r="AM74" s="45"/>
      <c r="AN74" s="45"/>
      <c r="AO74" s="45"/>
      <c r="AP74" s="45"/>
      <c r="AQ74" s="45"/>
      <c r="AR74" s="45"/>
      <c r="BC74" s="45"/>
      <c r="BD74" s="45"/>
      <c r="BE74" s="45"/>
      <c r="BF74" s="45"/>
      <c r="BG74" s="45"/>
      <c r="BH74" s="45"/>
      <c r="BI74" s="45"/>
      <c r="BT74" s="45"/>
      <c r="BU74" s="45"/>
      <c r="BV74" s="45"/>
      <c r="BW74" s="45"/>
      <c r="BX74" s="45"/>
      <c r="BY74" s="45"/>
      <c r="BZ74" s="45"/>
      <c r="CK74" s="45"/>
      <c r="CL74" s="45"/>
      <c r="CM74" s="45"/>
      <c r="CN74" s="45"/>
      <c r="CO74" s="45"/>
      <c r="CP74" s="45"/>
      <c r="CQ74" s="45"/>
      <c r="DB74" s="45"/>
      <c r="DC74" s="45"/>
      <c r="DD74" s="45"/>
      <c r="DE74" s="45"/>
      <c r="DF74" s="45"/>
      <c r="DG74" s="45"/>
      <c r="DH74" s="45"/>
      <c r="DS74" s="45"/>
      <c r="DT74" s="45"/>
      <c r="DU74" s="45"/>
      <c r="DV74" s="45"/>
      <c r="DW74" s="45"/>
      <c r="DX74" s="45"/>
      <c r="DY74" s="45"/>
      <c r="EJ74" s="45"/>
      <c r="EK74" s="45"/>
      <c r="EL74" s="45"/>
      <c r="EM74" s="45"/>
      <c r="EN74" s="45"/>
      <c r="EO74" s="45"/>
      <c r="EP74" s="45"/>
      <c r="FA74" s="45"/>
      <c r="FB74" s="45"/>
      <c r="FC74" s="45"/>
      <c r="FD74" s="45"/>
      <c r="FE74" s="45"/>
      <c r="FF74" s="45"/>
      <c r="FG74" s="45"/>
    </row>
    <row r="75" spans="3:163" ht="18">
      <c r="C75" s="534" t="s">
        <v>588</v>
      </c>
      <c r="D75" s="424"/>
      <c r="E75" s="424"/>
      <c r="F75" s="424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T75" s="45"/>
      <c r="BU75" s="45"/>
      <c r="BV75" s="45"/>
      <c r="BW75" s="45"/>
      <c r="BX75" s="45"/>
      <c r="BY75" s="45"/>
      <c r="BZ75" s="45"/>
      <c r="CK75" s="45"/>
      <c r="CL75" s="45"/>
      <c r="CM75" s="45"/>
      <c r="CN75" s="45"/>
      <c r="CO75" s="45"/>
      <c r="CP75" s="45"/>
      <c r="CQ75" s="45"/>
      <c r="DB75" s="45"/>
      <c r="DC75" s="45"/>
      <c r="DD75" s="45"/>
      <c r="DE75" s="45"/>
      <c r="DF75" s="45"/>
      <c r="DG75" s="45"/>
      <c r="DH75" s="45"/>
      <c r="DS75" s="45"/>
      <c r="DT75" s="45"/>
      <c r="DU75" s="45"/>
      <c r="DV75" s="45"/>
      <c r="DW75" s="45"/>
      <c r="DX75" s="45"/>
      <c r="DY75" s="45"/>
      <c r="EJ75" s="45"/>
      <c r="EK75" s="45"/>
      <c r="EL75" s="45"/>
      <c r="EM75" s="45"/>
      <c r="EN75" s="45"/>
      <c r="EO75" s="45"/>
      <c r="EP75" s="45"/>
      <c r="FA75" s="45"/>
      <c r="FB75" s="45"/>
      <c r="FC75" s="45"/>
      <c r="FD75" s="45"/>
      <c r="FE75" s="45"/>
      <c r="FF75" s="45"/>
      <c r="FG75" s="45"/>
    </row>
    <row r="76" spans="3:163" ht="13.5" thickBot="1">
      <c r="U76" s="45"/>
      <c r="V76" s="45"/>
      <c r="W76" s="45"/>
      <c r="X76" s="45"/>
      <c r="Y76" s="45"/>
      <c r="Z76" s="45"/>
      <c r="AA76" s="45"/>
      <c r="AL76" s="45"/>
      <c r="AM76" s="45"/>
      <c r="AO76" s="45"/>
      <c r="AP76" s="45"/>
      <c r="AQ76" s="45"/>
      <c r="AR76" s="45"/>
      <c r="BC76" s="45"/>
      <c r="BD76" s="45"/>
      <c r="BE76" s="45"/>
      <c r="BF76" s="45"/>
      <c r="BG76" s="45"/>
      <c r="BH76" s="45"/>
      <c r="BI76" s="45"/>
      <c r="BT76" s="45"/>
      <c r="BU76" s="45"/>
      <c r="BV76" s="45"/>
      <c r="BW76" s="45"/>
      <c r="BX76" s="45"/>
      <c r="BY76" s="45"/>
      <c r="BZ76" s="45"/>
      <c r="CK76" s="45"/>
      <c r="CL76" s="45"/>
      <c r="CM76" s="45"/>
      <c r="CN76" s="45"/>
      <c r="CO76" s="45"/>
      <c r="CP76" s="45"/>
      <c r="CQ76" s="45"/>
      <c r="DB76" s="45"/>
      <c r="DC76" s="45"/>
      <c r="DD76" s="45"/>
      <c r="DE76" s="45"/>
      <c r="DF76" s="45"/>
      <c r="DG76" s="45"/>
      <c r="DH76" s="45"/>
      <c r="DS76" s="45"/>
      <c r="DT76" s="45"/>
      <c r="DU76" s="45"/>
      <c r="DV76" s="45"/>
      <c r="DW76" s="45"/>
      <c r="DX76" s="45"/>
      <c r="DY76" s="45"/>
      <c r="EJ76" s="45"/>
      <c r="EK76" s="45"/>
      <c r="EL76" s="45"/>
      <c r="EM76" s="45"/>
      <c r="EN76" s="45"/>
      <c r="EO76" s="45"/>
      <c r="EP76" s="45"/>
      <c r="FA76" s="45"/>
      <c r="FB76" s="45"/>
      <c r="FC76" s="45"/>
      <c r="FD76" s="45"/>
      <c r="FE76" s="45"/>
      <c r="FF76" s="45"/>
      <c r="FG76" s="45"/>
    </row>
    <row r="77" spans="3:163" s="1" customFormat="1" ht="15.75" thickBot="1">
      <c r="D77" s="1159" t="s">
        <v>556</v>
      </c>
      <c r="E77" s="1160"/>
      <c r="F77" s="1160"/>
      <c r="G77" s="1160"/>
      <c r="H77" s="1160"/>
      <c r="I77" s="1160"/>
      <c r="J77" s="1160"/>
      <c r="K77" s="1160"/>
      <c r="L77" s="1160"/>
      <c r="M77" s="1160"/>
      <c r="N77" s="1161"/>
      <c r="O77" s="16"/>
      <c r="P77" s="1159" t="s">
        <v>464</v>
      </c>
      <c r="Q77" s="1160"/>
      <c r="R77" s="1160"/>
      <c r="S77" s="1160"/>
      <c r="T77" s="1160"/>
      <c r="U77" s="1160"/>
      <c r="V77" s="1160"/>
      <c r="W77" s="1160"/>
      <c r="X77" s="1160"/>
      <c r="Y77" s="1160"/>
      <c r="Z77" s="1161"/>
      <c r="AA77" s="16"/>
      <c r="AB77" s="1159" t="s">
        <v>463</v>
      </c>
      <c r="AC77" s="1160"/>
      <c r="AD77" s="1160"/>
      <c r="AE77" s="1160"/>
      <c r="AF77" s="1160"/>
      <c r="AG77" s="1160"/>
      <c r="AH77" s="1160"/>
      <c r="AI77" s="1160"/>
      <c r="AJ77" s="1160"/>
      <c r="AK77" s="1160"/>
      <c r="AL77" s="1161"/>
      <c r="AM77" s="500"/>
      <c r="AN77" s="1159" t="s">
        <v>462</v>
      </c>
      <c r="AO77" s="1160"/>
      <c r="AP77" s="1160"/>
      <c r="AQ77" s="1160"/>
      <c r="AR77" s="1160"/>
      <c r="AS77" s="1160"/>
      <c r="AT77" s="1160"/>
      <c r="AU77" s="1160"/>
      <c r="AV77" s="1160"/>
      <c r="AW77" s="1160"/>
      <c r="AX77" s="1161"/>
      <c r="AY77" s="49"/>
      <c r="AZ77" s="1159" t="s">
        <v>461</v>
      </c>
      <c r="BA77" s="1160"/>
      <c r="BB77" s="1160"/>
      <c r="BC77" s="1160"/>
      <c r="BD77" s="1160"/>
      <c r="BE77" s="1160"/>
      <c r="BF77" s="1160"/>
      <c r="BG77" s="1160"/>
      <c r="BH77" s="1160"/>
      <c r="BI77" s="1160"/>
      <c r="BJ77" s="1161"/>
      <c r="BK77" s="49"/>
      <c r="BL77" s="1213"/>
      <c r="BM77" s="1213"/>
      <c r="BN77" s="1213"/>
      <c r="BO77" s="1213"/>
      <c r="BP77" s="1213"/>
      <c r="BQ77" s="1213"/>
      <c r="BR77" s="1213"/>
      <c r="BS77" s="1213"/>
      <c r="BT77" s="1213"/>
      <c r="BU77" s="1213"/>
      <c r="BV77" s="1213"/>
      <c r="BW77" s="667"/>
      <c r="BX77" s="1213"/>
      <c r="BY77" s="1213"/>
      <c r="BZ77" s="1213"/>
      <c r="CA77" s="1213"/>
      <c r="CB77" s="1213"/>
      <c r="CC77" s="1213"/>
      <c r="CD77" s="1213"/>
      <c r="CE77" s="1213"/>
      <c r="CF77" s="1213"/>
      <c r="CG77" s="1213"/>
      <c r="CH77" s="1213"/>
      <c r="CI77" s="63"/>
      <c r="CJ77" s="1213"/>
      <c r="CK77" s="1213"/>
      <c r="CL77" s="1213"/>
      <c r="CM77" s="1213"/>
      <c r="CN77" s="1213"/>
      <c r="CO77" s="1213"/>
      <c r="CP77" s="1213"/>
      <c r="CQ77" s="1213"/>
      <c r="CR77" s="1213"/>
      <c r="CS77" s="1213"/>
      <c r="CT77" s="1213"/>
      <c r="CU77" s="672"/>
      <c r="CV77" s="1213"/>
      <c r="CW77" s="1213"/>
      <c r="CX77" s="1213"/>
      <c r="CY77" s="1213"/>
      <c r="CZ77" s="1213"/>
      <c r="DA77" s="1213"/>
      <c r="DB77" s="1213"/>
      <c r="DC77" s="1213"/>
      <c r="DD77" s="1213"/>
      <c r="DE77" s="1213"/>
      <c r="DF77" s="1213"/>
      <c r="DG77" s="667"/>
      <c r="DH77" s="1213"/>
      <c r="DI77" s="1213"/>
      <c r="DJ77" s="1213"/>
      <c r="DK77" s="1213"/>
      <c r="DL77" s="1213"/>
      <c r="DM77" s="1213"/>
      <c r="DN77" s="1213"/>
      <c r="DO77" s="1213"/>
      <c r="DP77" s="1213"/>
      <c r="DQ77" s="1213"/>
      <c r="DR77" s="1213"/>
      <c r="DS77" s="667"/>
      <c r="DT77" s="1213"/>
      <c r="DU77" s="1213"/>
      <c r="DV77" s="1213"/>
      <c r="DW77" s="1213"/>
      <c r="DX77" s="1213"/>
      <c r="DY77" s="1213"/>
      <c r="DZ77" s="1213"/>
      <c r="EA77" s="1213"/>
      <c r="EB77" s="1213"/>
      <c r="EC77" s="1213"/>
      <c r="ED77" s="1213"/>
    </row>
    <row r="78" spans="3:163" ht="13.5" thickBot="1">
      <c r="U78" s="45"/>
      <c r="V78" s="45"/>
      <c r="W78" s="45"/>
      <c r="X78" s="45"/>
      <c r="Y78" s="45"/>
      <c r="Z78" s="45"/>
      <c r="AA78" s="45"/>
      <c r="AL78" s="45"/>
      <c r="AM78" s="45"/>
      <c r="AO78" s="45"/>
      <c r="AP78" s="45"/>
      <c r="AQ78" s="45"/>
      <c r="AR78" s="45"/>
      <c r="BC78" s="45"/>
      <c r="BD78" s="45"/>
      <c r="BE78" s="45"/>
      <c r="BF78" s="45"/>
      <c r="BG78" s="45"/>
      <c r="BH78" s="45"/>
      <c r="BI78" s="45"/>
      <c r="BL78" s="63"/>
      <c r="BM78" s="63"/>
      <c r="BN78" s="63"/>
      <c r="BO78" s="63"/>
      <c r="BP78" s="63"/>
      <c r="BQ78" s="63"/>
      <c r="BR78" s="63"/>
      <c r="BS78" s="63"/>
      <c r="BT78" s="672"/>
      <c r="BU78" s="672"/>
      <c r="BV78" s="672"/>
      <c r="BW78" s="672"/>
      <c r="BX78" s="63"/>
      <c r="BY78" s="63"/>
      <c r="BZ78" s="63"/>
      <c r="CA78" s="63"/>
      <c r="CB78" s="63"/>
      <c r="CC78" s="672"/>
      <c r="CD78" s="672"/>
      <c r="CE78" s="672"/>
      <c r="CF78" s="672"/>
      <c r="CG78" s="672"/>
      <c r="CH78" s="672"/>
      <c r="CI78" s="672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72"/>
      <c r="CU78" s="672"/>
      <c r="CV78" s="63"/>
      <c r="CW78" s="672"/>
      <c r="CX78" s="672"/>
      <c r="CY78" s="672"/>
      <c r="CZ78" s="672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72"/>
      <c r="DL78" s="672"/>
      <c r="DM78" s="672"/>
      <c r="DN78" s="672"/>
      <c r="DO78" s="672"/>
      <c r="DP78" s="672"/>
      <c r="DQ78" s="672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72"/>
      <c r="EC78" s="672"/>
      <c r="ED78" s="672"/>
      <c r="EJ78" s="45"/>
      <c r="EK78" s="45"/>
      <c r="EL78" s="45"/>
      <c r="EM78" s="45"/>
      <c r="EN78" s="45"/>
      <c r="EO78" s="45"/>
      <c r="EP78" s="45"/>
      <c r="FA78" s="45"/>
      <c r="FB78" s="45"/>
      <c r="FC78" s="45"/>
      <c r="FD78" s="45"/>
      <c r="FE78" s="45"/>
      <c r="FF78" s="45"/>
      <c r="FG78" s="45"/>
    </row>
    <row r="79" spans="3:163" s="365" customFormat="1" ht="39" thickBot="1">
      <c r="C79" s="467" t="s">
        <v>501</v>
      </c>
      <c r="D79" s="1210" t="s">
        <v>320</v>
      </c>
      <c r="E79" s="1212"/>
      <c r="F79" s="1212"/>
      <c r="G79" s="1211"/>
      <c r="H79" s="1210" t="s">
        <v>575</v>
      </c>
      <c r="I79" s="1211"/>
      <c r="J79" s="1210" t="s">
        <v>576</v>
      </c>
      <c r="K79" s="1211"/>
      <c r="L79" s="468" t="s">
        <v>323</v>
      </c>
      <c r="M79" s="468" t="s">
        <v>324</v>
      </c>
      <c r="N79" s="469" t="s">
        <v>748</v>
      </c>
      <c r="O79" s="363"/>
      <c r="P79" s="1210" t="s">
        <v>320</v>
      </c>
      <c r="Q79" s="1212"/>
      <c r="R79" s="1212"/>
      <c r="S79" s="1211"/>
      <c r="T79" s="1210" t="s">
        <v>575</v>
      </c>
      <c r="U79" s="1211"/>
      <c r="V79" s="1210" t="s">
        <v>576</v>
      </c>
      <c r="W79" s="1211"/>
      <c r="X79" s="468" t="s">
        <v>323</v>
      </c>
      <c r="Y79" s="468" t="s">
        <v>324</v>
      </c>
      <c r="Z79" s="469" t="s">
        <v>748</v>
      </c>
      <c r="AA79" s="363"/>
      <c r="AB79" s="1210" t="s">
        <v>320</v>
      </c>
      <c r="AC79" s="1212"/>
      <c r="AD79" s="1212"/>
      <c r="AE79" s="1211"/>
      <c r="AF79" s="1210" t="s">
        <v>575</v>
      </c>
      <c r="AG79" s="1211"/>
      <c r="AH79" s="1210" t="s">
        <v>576</v>
      </c>
      <c r="AI79" s="1211"/>
      <c r="AJ79" s="468" t="s">
        <v>323</v>
      </c>
      <c r="AK79" s="468" t="s">
        <v>324</v>
      </c>
      <c r="AL79" s="469" t="s">
        <v>748</v>
      </c>
      <c r="AM79" s="364"/>
      <c r="AN79" s="1210" t="s">
        <v>320</v>
      </c>
      <c r="AO79" s="1212"/>
      <c r="AP79" s="1212"/>
      <c r="AQ79" s="1211"/>
      <c r="AR79" s="1210" t="s">
        <v>575</v>
      </c>
      <c r="AS79" s="1211"/>
      <c r="AT79" s="1210" t="s">
        <v>576</v>
      </c>
      <c r="AU79" s="1211"/>
      <c r="AV79" s="468" t="s">
        <v>323</v>
      </c>
      <c r="AW79" s="468" t="s">
        <v>324</v>
      </c>
      <c r="AX79" s="469" t="s">
        <v>748</v>
      </c>
      <c r="AY79" s="363"/>
      <c r="AZ79" s="1210" t="s">
        <v>320</v>
      </c>
      <c r="BA79" s="1212"/>
      <c r="BB79" s="1212"/>
      <c r="BC79" s="1211"/>
      <c r="BD79" s="1210" t="s">
        <v>575</v>
      </c>
      <c r="BE79" s="1211"/>
      <c r="BF79" s="1210" t="s">
        <v>576</v>
      </c>
      <c r="BG79" s="1211"/>
      <c r="BH79" s="468" t="s">
        <v>323</v>
      </c>
      <c r="BI79" s="468" t="s">
        <v>324</v>
      </c>
      <c r="BJ79" s="469" t="s">
        <v>748</v>
      </c>
      <c r="BK79" s="363"/>
      <c r="BL79" s="1224"/>
      <c r="BM79" s="1224"/>
      <c r="BN79" s="1224"/>
      <c r="BO79" s="1224"/>
      <c r="BP79" s="1224"/>
      <c r="BQ79" s="1224"/>
      <c r="BR79" s="1224"/>
      <c r="BS79" s="1224"/>
      <c r="BT79" s="674"/>
      <c r="BU79" s="674"/>
      <c r="BV79" s="674"/>
      <c r="BW79" s="675"/>
      <c r="BX79" s="1224"/>
      <c r="BY79" s="1224"/>
      <c r="BZ79" s="1224"/>
      <c r="CA79" s="1224"/>
      <c r="CB79" s="1224"/>
      <c r="CC79" s="1224"/>
      <c r="CD79" s="1224"/>
      <c r="CE79" s="1224"/>
      <c r="CF79" s="674"/>
      <c r="CG79" s="674"/>
      <c r="CH79" s="674"/>
      <c r="CI79" s="676"/>
      <c r="CJ79" s="1224"/>
      <c r="CK79" s="1224"/>
      <c r="CL79" s="1224"/>
      <c r="CM79" s="1224"/>
      <c r="CN79" s="1224"/>
      <c r="CO79" s="1224"/>
      <c r="CP79" s="1224"/>
      <c r="CQ79" s="1224"/>
      <c r="CR79" s="674"/>
      <c r="CS79" s="674"/>
      <c r="CT79" s="674"/>
      <c r="CU79" s="677"/>
      <c r="CV79" s="1224"/>
      <c r="CW79" s="1224"/>
      <c r="CX79" s="1224"/>
      <c r="CY79" s="1224"/>
      <c r="CZ79" s="1224"/>
      <c r="DA79" s="1224"/>
      <c r="DB79" s="1224"/>
      <c r="DC79" s="1224"/>
      <c r="DD79" s="674"/>
      <c r="DE79" s="674"/>
      <c r="DF79" s="674"/>
      <c r="DG79" s="676"/>
      <c r="DH79" s="1224"/>
      <c r="DI79" s="1224"/>
      <c r="DJ79" s="1224"/>
      <c r="DK79" s="1224"/>
      <c r="DL79" s="1224"/>
      <c r="DM79" s="1224"/>
      <c r="DN79" s="1224"/>
      <c r="DO79" s="1224"/>
      <c r="DP79" s="674"/>
      <c r="DQ79" s="674"/>
      <c r="DR79" s="674"/>
      <c r="DS79" s="676"/>
      <c r="DT79" s="1224"/>
      <c r="DU79" s="1224"/>
      <c r="DV79" s="1224"/>
      <c r="DW79" s="1224"/>
      <c r="DX79" s="1224"/>
      <c r="DY79" s="1224"/>
      <c r="DZ79" s="1224"/>
      <c r="EA79" s="1224"/>
      <c r="EB79" s="674"/>
      <c r="EC79" s="674"/>
      <c r="ED79" s="674"/>
    </row>
    <row r="80" spans="3:163" s="365" customFormat="1" ht="38.25">
      <c r="C80" s="467" t="s">
        <v>401</v>
      </c>
      <c r="D80" s="628" t="s">
        <v>555</v>
      </c>
      <c r="E80" s="629" t="s">
        <v>325</v>
      </c>
      <c r="F80" s="629" t="s">
        <v>577</v>
      </c>
      <c r="G80" s="630" t="s">
        <v>326</v>
      </c>
      <c r="H80" s="628" t="s">
        <v>411</v>
      </c>
      <c r="I80" s="631" t="s">
        <v>403</v>
      </c>
      <c r="J80" s="628" t="s">
        <v>404</v>
      </c>
      <c r="K80" s="627" t="s">
        <v>403</v>
      </c>
      <c r="L80" s="468" t="s">
        <v>405</v>
      </c>
      <c r="M80" s="468" t="s">
        <v>405</v>
      </c>
      <c r="N80" s="469" t="s">
        <v>405</v>
      </c>
      <c r="O80" s="363"/>
      <c r="P80" s="628" t="s">
        <v>555</v>
      </c>
      <c r="Q80" s="629" t="s">
        <v>325</v>
      </c>
      <c r="R80" s="629" t="s">
        <v>577</v>
      </c>
      <c r="S80" s="630" t="s">
        <v>326</v>
      </c>
      <c r="T80" s="628" t="s">
        <v>411</v>
      </c>
      <c r="U80" s="631" t="s">
        <v>403</v>
      </c>
      <c r="V80" s="628" t="s">
        <v>404</v>
      </c>
      <c r="W80" s="627" t="s">
        <v>403</v>
      </c>
      <c r="X80" s="468" t="s">
        <v>405</v>
      </c>
      <c r="Y80" s="468" t="s">
        <v>405</v>
      </c>
      <c r="Z80" s="469" t="s">
        <v>405</v>
      </c>
      <c r="AA80" s="363"/>
      <c r="AB80" s="628" t="s">
        <v>555</v>
      </c>
      <c r="AC80" s="629" t="s">
        <v>325</v>
      </c>
      <c r="AD80" s="629" t="s">
        <v>577</v>
      </c>
      <c r="AE80" s="630" t="s">
        <v>326</v>
      </c>
      <c r="AF80" s="628" t="s">
        <v>411</v>
      </c>
      <c r="AG80" s="631" t="s">
        <v>403</v>
      </c>
      <c r="AH80" s="628" t="s">
        <v>404</v>
      </c>
      <c r="AI80" s="627" t="s">
        <v>403</v>
      </c>
      <c r="AJ80" s="468" t="s">
        <v>405</v>
      </c>
      <c r="AK80" s="468" t="s">
        <v>405</v>
      </c>
      <c r="AL80" s="469" t="s">
        <v>405</v>
      </c>
      <c r="AM80" s="364"/>
      <c r="AN80" s="628" t="s">
        <v>555</v>
      </c>
      <c r="AO80" s="629" t="s">
        <v>325</v>
      </c>
      <c r="AP80" s="629" t="s">
        <v>577</v>
      </c>
      <c r="AQ80" s="630" t="s">
        <v>326</v>
      </c>
      <c r="AR80" s="628" t="s">
        <v>411</v>
      </c>
      <c r="AS80" s="631" t="s">
        <v>403</v>
      </c>
      <c r="AT80" s="628" t="s">
        <v>404</v>
      </c>
      <c r="AU80" s="627" t="s">
        <v>403</v>
      </c>
      <c r="AV80" s="468" t="s">
        <v>405</v>
      </c>
      <c r="AW80" s="468" t="s">
        <v>405</v>
      </c>
      <c r="AX80" s="469" t="s">
        <v>405</v>
      </c>
      <c r="AY80" s="363"/>
      <c r="AZ80" s="628" t="s">
        <v>555</v>
      </c>
      <c r="BA80" s="629" t="s">
        <v>325</v>
      </c>
      <c r="BB80" s="629" t="s">
        <v>577</v>
      </c>
      <c r="BC80" s="630" t="s">
        <v>326</v>
      </c>
      <c r="BD80" s="628" t="s">
        <v>411</v>
      </c>
      <c r="BE80" s="631" t="s">
        <v>403</v>
      </c>
      <c r="BF80" s="628" t="s">
        <v>404</v>
      </c>
      <c r="BG80" s="627" t="s">
        <v>403</v>
      </c>
      <c r="BH80" s="468" t="s">
        <v>405</v>
      </c>
      <c r="BI80" s="468" t="s">
        <v>405</v>
      </c>
      <c r="BJ80" s="469" t="s">
        <v>405</v>
      </c>
      <c r="BK80" s="363"/>
      <c r="BL80" s="674"/>
      <c r="BM80" s="674"/>
      <c r="BN80" s="674"/>
      <c r="BO80" s="674"/>
      <c r="BP80" s="674"/>
      <c r="BQ80" s="674"/>
      <c r="BR80" s="674"/>
      <c r="BS80" s="674"/>
      <c r="BT80" s="674"/>
      <c r="BU80" s="674"/>
      <c r="BV80" s="674"/>
      <c r="BW80" s="675"/>
      <c r="BX80" s="674"/>
      <c r="BY80" s="674"/>
      <c r="BZ80" s="674"/>
      <c r="CA80" s="674"/>
      <c r="CB80" s="674"/>
      <c r="CC80" s="674"/>
      <c r="CD80" s="674"/>
      <c r="CE80" s="674"/>
      <c r="CF80" s="674"/>
      <c r="CG80" s="674"/>
      <c r="CH80" s="674"/>
      <c r="CI80" s="676"/>
      <c r="CJ80" s="674"/>
      <c r="CK80" s="674"/>
      <c r="CL80" s="674"/>
      <c r="CM80" s="674"/>
      <c r="CN80" s="674"/>
      <c r="CO80" s="674"/>
      <c r="CP80" s="674"/>
      <c r="CQ80" s="674"/>
      <c r="CR80" s="674"/>
      <c r="CS80" s="674"/>
      <c r="CT80" s="674"/>
      <c r="CU80" s="677"/>
      <c r="CV80" s="674"/>
      <c r="CW80" s="674"/>
      <c r="CX80" s="674"/>
      <c r="CY80" s="674"/>
      <c r="CZ80" s="674"/>
      <c r="DA80" s="674"/>
      <c r="DB80" s="674"/>
      <c r="DC80" s="674"/>
      <c r="DD80" s="674"/>
      <c r="DE80" s="674"/>
      <c r="DF80" s="674"/>
      <c r="DG80" s="676"/>
      <c r="DH80" s="674"/>
      <c r="DI80" s="674"/>
      <c r="DJ80" s="674"/>
      <c r="DK80" s="674"/>
      <c r="DL80" s="674"/>
      <c r="DM80" s="674"/>
      <c r="DN80" s="674"/>
      <c r="DO80" s="674"/>
      <c r="DP80" s="674"/>
      <c r="DQ80" s="674"/>
      <c r="DR80" s="674"/>
      <c r="DS80" s="676"/>
      <c r="DT80" s="674"/>
      <c r="DU80" s="674"/>
      <c r="DV80" s="674"/>
      <c r="DW80" s="674"/>
      <c r="DX80" s="674"/>
      <c r="DY80" s="674"/>
      <c r="DZ80" s="674"/>
      <c r="EA80" s="674"/>
      <c r="EB80" s="674"/>
      <c r="EC80" s="674"/>
      <c r="ED80" s="674"/>
    </row>
    <row r="81" spans="3:134" s="1" customFormat="1" ht="15">
      <c r="C81" s="336" t="s">
        <v>406</v>
      </c>
      <c r="D81" s="837"/>
      <c r="E81" s="838"/>
      <c r="F81" s="838" t="e">
        <f>E81/D81</f>
        <v>#DIV/0!</v>
      </c>
      <c r="G81" s="935"/>
      <c r="H81" s="936"/>
      <c r="I81" s="839"/>
      <c r="J81" s="837"/>
      <c r="K81" s="841"/>
      <c r="L81" s="714"/>
      <c r="M81" s="829"/>
      <c r="N81" s="829"/>
      <c r="P81" s="837"/>
      <c r="Q81" s="838"/>
      <c r="R81" s="838" t="e">
        <f>Q81/P81</f>
        <v>#DIV/0!</v>
      </c>
      <c r="S81" s="935"/>
      <c r="T81" s="936"/>
      <c r="U81" s="839"/>
      <c r="V81" s="837"/>
      <c r="W81" s="841"/>
      <c r="X81" s="714"/>
      <c r="Y81" s="829"/>
      <c r="Z81" s="829"/>
      <c r="AB81" s="837"/>
      <c r="AC81" s="838"/>
      <c r="AD81" s="838" t="e">
        <f>AC81/AB81</f>
        <v>#DIV/0!</v>
      </c>
      <c r="AE81" s="935"/>
      <c r="AF81" s="936"/>
      <c r="AG81" s="839"/>
      <c r="AH81" s="837"/>
      <c r="AI81" s="841"/>
      <c r="AJ81" s="714"/>
      <c r="AK81" s="829"/>
      <c r="AL81" s="829"/>
      <c r="AM81" s="45"/>
      <c r="AN81" s="837"/>
      <c r="AO81" s="838"/>
      <c r="AP81" s="838" t="e">
        <f>AO81/AN81</f>
        <v>#DIV/0!</v>
      </c>
      <c r="AQ81" s="935"/>
      <c r="AR81" s="936"/>
      <c r="AS81" s="839"/>
      <c r="AT81" s="837"/>
      <c r="AU81" s="841"/>
      <c r="AV81" s="714"/>
      <c r="AW81" s="829"/>
      <c r="AX81" s="829"/>
      <c r="AZ81" s="837"/>
      <c r="BA81" s="838"/>
      <c r="BB81" s="838" t="e">
        <f>BA81/AZ81</f>
        <v>#DIV/0!</v>
      </c>
      <c r="BC81" s="935"/>
      <c r="BD81" s="936"/>
      <c r="BE81" s="839"/>
      <c r="BF81" s="837"/>
      <c r="BG81" s="841"/>
      <c r="BH81" s="714"/>
      <c r="BI81" s="829"/>
      <c r="BJ81" s="829"/>
      <c r="BL81" s="678"/>
      <c r="BM81" s="678"/>
      <c r="BN81" s="678"/>
      <c r="BO81" s="679"/>
      <c r="BP81" s="679"/>
      <c r="BQ81" s="679"/>
      <c r="BR81" s="678"/>
      <c r="BS81" s="678"/>
      <c r="BT81" s="678"/>
      <c r="BU81" s="678"/>
      <c r="BV81" s="678"/>
      <c r="BW81" s="678"/>
      <c r="BX81" s="678"/>
      <c r="BY81" s="678"/>
      <c r="BZ81" s="678"/>
      <c r="CA81" s="679"/>
      <c r="CB81" s="679"/>
      <c r="CC81" s="679"/>
      <c r="CD81" s="678"/>
      <c r="CE81" s="678"/>
      <c r="CF81" s="678"/>
      <c r="CG81" s="678"/>
      <c r="CH81" s="678"/>
      <c r="CI81" s="678"/>
      <c r="CJ81" s="678"/>
      <c r="CK81" s="678"/>
      <c r="CL81" s="678"/>
      <c r="CM81" s="679"/>
      <c r="CN81" s="679"/>
      <c r="CO81" s="679"/>
      <c r="CP81" s="678"/>
      <c r="CQ81" s="678"/>
      <c r="CR81" s="678"/>
      <c r="CS81" s="678"/>
      <c r="CT81" s="678"/>
      <c r="CU81" s="672"/>
      <c r="CV81" s="678"/>
      <c r="CW81" s="678"/>
      <c r="CX81" s="678"/>
      <c r="CY81" s="679"/>
      <c r="CZ81" s="679"/>
      <c r="DA81" s="679"/>
      <c r="DB81" s="678"/>
      <c r="DC81" s="678"/>
      <c r="DD81" s="678"/>
      <c r="DE81" s="678"/>
      <c r="DF81" s="678"/>
      <c r="DG81" s="678"/>
      <c r="DH81" s="678"/>
      <c r="DI81" s="678"/>
      <c r="DJ81" s="678"/>
      <c r="DK81" s="679"/>
      <c r="DL81" s="679"/>
      <c r="DM81" s="679"/>
      <c r="DN81" s="678"/>
      <c r="DO81" s="678"/>
      <c r="DP81" s="678"/>
      <c r="DQ81" s="678"/>
      <c r="DR81" s="678"/>
      <c r="DS81" s="678"/>
      <c r="DT81" s="678"/>
      <c r="DU81" s="678"/>
      <c r="DV81" s="678"/>
      <c r="DW81" s="679"/>
      <c r="DX81" s="679"/>
      <c r="DY81" s="679"/>
      <c r="DZ81" s="678"/>
      <c r="EA81" s="678"/>
      <c r="EB81" s="678"/>
      <c r="EC81" s="678"/>
      <c r="ED81" s="678"/>
    </row>
    <row r="82" spans="3:134" s="1" customFormat="1" ht="15">
      <c r="C82" s="447" t="s">
        <v>407</v>
      </c>
      <c r="D82" s="842"/>
      <c r="E82" s="757"/>
      <c r="F82" s="757" t="e">
        <f t="shared" ref="F82:F85" si="0">E82/D82</f>
        <v>#DIV/0!</v>
      </c>
      <c r="G82" s="937"/>
      <c r="H82" s="845"/>
      <c r="I82" s="828"/>
      <c r="J82" s="842"/>
      <c r="K82" s="844"/>
      <c r="L82" s="715"/>
      <c r="M82" s="831"/>
      <c r="N82" s="831"/>
      <c r="P82" s="842"/>
      <c r="Q82" s="757"/>
      <c r="R82" s="757" t="e">
        <f t="shared" ref="R82:R85" si="1">Q82/P82</f>
        <v>#DIV/0!</v>
      </c>
      <c r="S82" s="937"/>
      <c r="T82" s="845"/>
      <c r="U82" s="828"/>
      <c r="V82" s="842"/>
      <c r="W82" s="844"/>
      <c r="X82" s="715"/>
      <c r="Y82" s="831"/>
      <c r="Z82" s="831"/>
      <c r="AB82" s="842"/>
      <c r="AC82" s="757"/>
      <c r="AD82" s="757" t="e">
        <f t="shared" ref="AD82:AD85" si="2">AC82/AB82</f>
        <v>#DIV/0!</v>
      </c>
      <c r="AE82" s="937"/>
      <c r="AF82" s="845"/>
      <c r="AG82" s="828"/>
      <c r="AH82" s="842"/>
      <c r="AI82" s="844"/>
      <c r="AJ82" s="715"/>
      <c r="AK82" s="831"/>
      <c r="AL82" s="831"/>
      <c r="AN82" s="842"/>
      <c r="AO82" s="757"/>
      <c r="AP82" s="757" t="e">
        <f t="shared" ref="AP82:AP85" si="3">AO82/AN82</f>
        <v>#DIV/0!</v>
      </c>
      <c r="AQ82" s="937"/>
      <c r="AR82" s="845"/>
      <c r="AS82" s="828"/>
      <c r="AT82" s="842"/>
      <c r="AU82" s="844"/>
      <c r="AV82" s="715"/>
      <c r="AW82" s="831"/>
      <c r="AX82" s="831"/>
      <c r="AZ82" s="842"/>
      <c r="BA82" s="757"/>
      <c r="BB82" s="757" t="e">
        <f t="shared" ref="BB82:BB85" si="4">BA82/AZ82</f>
        <v>#DIV/0!</v>
      </c>
      <c r="BC82" s="937"/>
      <c r="BD82" s="845"/>
      <c r="BE82" s="828"/>
      <c r="BF82" s="842"/>
      <c r="BG82" s="844"/>
      <c r="BH82" s="715"/>
      <c r="BI82" s="831"/>
      <c r="BJ82" s="831"/>
      <c r="BL82" s="678"/>
      <c r="BM82" s="678"/>
      <c r="BN82" s="678"/>
      <c r="BO82" s="679"/>
      <c r="BP82" s="679"/>
      <c r="BQ82" s="679"/>
      <c r="BR82" s="678"/>
      <c r="BS82" s="678"/>
      <c r="BT82" s="678"/>
      <c r="BU82" s="678"/>
      <c r="BV82" s="678"/>
      <c r="BW82" s="678"/>
      <c r="BX82" s="678"/>
      <c r="BY82" s="678"/>
      <c r="BZ82" s="678"/>
      <c r="CA82" s="679"/>
      <c r="CB82" s="679"/>
      <c r="CC82" s="679"/>
      <c r="CD82" s="678"/>
      <c r="CE82" s="678"/>
      <c r="CF82" s="678"/>
      <c r="CG82" s="678"/>
      <c r="CH82" s="678"/>
      <c r="CI82" s="678"/>
      <c r="CJ82" s="678"/>
      <c r="CK82" s="678"/>
      <c r="CL82" s="678"/>
      <c r="CM82" s="679"/>
      <c r="CN82" s="679"/>
      <c r="CO82" s="679"/>
      <c r="CP82" s="678"/>
      <c r="CQ82" s="678"/>
      <c r="CR82" s="678"/>
      <c r="CS82" s="678"/>
      <c r="CT82" s="678"/>
      <c r="CU82" s="678"/>
      <c r="CV82" s="678"/>
      <c r="CW82" s="678"/>
      <c r="CX82" s="678"/>
      <c r="CY82" s="679"/>
      <c r="CZ82" s="679"/>
      <c r="DA82" s="679"/>
      <c r="DB82" s="678"/>
      <c r="DC82" s="678"/>
      <c r="DD82" s="678"/>
      <c r="DE82" s="678"/>
      <c r="DF82" s="678"/>
      <c r="DG82" s="678"/>
      <c r="DH82" s="678"/>
      <c r="DI82" s="678"/>
      <c r="DJ82" s="678"/>
      <c r="DK82" s="679"/>
      <c r="DL82" s="679"/>
      <c r="DM82" s="679"/>
      <c r="DN82" s="678"/>
      <c r="DO82" s="678"/>
      <c r="DP82" s="678"/>
      <c r="DQ82" s="678"/>
      <c r="DR82" s="678"/>
      <c r="DS82" s="678"/>
      <c r="DT82" s="678"/>
      <c r="DU82" s="678"/>
      <c r="DV82" s="678"/>
      <c r="DW82" s="679"/>
      <c r="DX82" s="679"/>
      <c r="DY82" s="679"/>
      <c r="DZ82" s="678"/>
      <c r="EA82" s="678"/>
      <c r="EB82" s="678"/>
      <c r="EC82" s="678"/>
      <c r="ED82" s="678"/>
    </row>
    <row r="83" spans="3:134" s="1" customFormat="1" ht="15">
      <c r="C83" s="447" t="s">
        <v>408</v>
      </c>
      <c r="D83" s="845"/>
      <c r="E83" s="759"/>
      <c r="F83" s="759" t="e">
        <f t="shared" si="0"/>
        <v>#DIV/0!</v>
      </c>
      <c r="G83" s="832"/>
      <c r="H83" s="842"/>
      <c r="I83" s="785"/>
      <c r="J83" s="842"/>
      <c r="K83" s="844"/>
      <c r="L83" s="715"/>
      <c r="M83" s="831"/>
      <c r="N83" s="831"/>
      <c r="P83" s="845"/>
      <c r="Q83" s="759"/>
      <c r="R83" s="759" t="e">
        <f t="shared" si="1"/>
        <v>#DIV/0!</v>
      </c>
      <c r="S83" s="832"/>
      <c r="T83" s="842"/>
      <c r="U83" s="785"/>
      <c r="V83" s="842"/>
      <c r="W83" s="844"/>
      <c r="X83" s="715"/>
      <c r="Y83" s="831"/>
      <c r="Z83" s="831"/>
      <c r="AB83" s="845"/>
      <c r="AC83" s="759"/>
      <c r="AD83" s="759" t="e">
        <f t="shared" si="2"/>
        <v>#DIV/0!</v>
      </c>
      <c r="AE83" s="832"/>
      <c r="AF83" s="842"/>
      <c r="AG83" s="785"/>
      <c r="AH83" s="842"/>
      <c r="AI83" s="844"/>
      <c r="AJ83" s="715"/>
      <c r="AK83" s="831"/>
      <c r="AL83" s="831"/>
      <c r="AN83" s="845"/>
      <c r="AO83" s="759"/>
      <c r="AP83" s="759" t="e">
        <f t="shared" si="3"/>
        <v>#DIV/0!</v>
      </c>
      <c r="AQ83" s="832"/>
      <c r="AR83" s="842"/>
      <c r="AS83" s="785"/>
      <c r="AT83" s="842"/>
      <c r="AU83" s="844"/>
      <c r="AV83" s="715"/>
      <c r="AW83" s="831"/>
      <c r="AX83" s="831"/>
      <c r="AZ83" s="845"/>
      <c r="BA83" s="759"/>
      <c r="BB83" s="759" t="e">
        <f t="shared" si="4"/>
        <v>#DIV/0!</v>
      </c>
      <c r="BC83" s="832"/>
      <c r="BD83" s="842"/>
      <c r="BE83" s="785"/>
      <c r="BF83" s="842"/>
      <c r="BG83" s="844"/>
      <c r="BH83" s="715"/>
      <c r="BI83" s="831"/>
      <c r="BJ83" s="831"/>
      <c r="BL83" s="679"/>
      <c r="BM83" s="679"/>
      <c r="BN83" s="679"/>
      <c r="BO83" s="678"/>
      <c r="BP83" s="678"/>
      <c r="BQ83" s="678"/>
      <c r="BR83" s="678"/>
      <c r="BS83" s="678"/>
      <c r="BT83" s="678"/>
      <c r="BU83" s="678"/>
      <c r="BV83" s="678"/>
      <c r="BW83" s="678"/>
      <c r="BX83" s="679"/>
      <c r="BY83" s="679"/>
      <c r="BZ83" s="679"/>
      <c r="CA83" s="678"/>
      <c r="CB83" s="678"/>
      <c r="CC83" s="678"/>
      <c r="CD83" s="678"/>
      <c r="CE83" s="678"/>
      <c r="CF83" s="678"/>
      <c r="CG83" s="678"/>
      <c r="CH83" s="678"/>
      <c r="CI83" s="678"/>
      <c r="CJ83" s="679"/>
      <c r="CK83" s="679"/>
      <c r="CL83" s="679"/>
      <c r="CM83" s="678"/>
      <c r="CN83" s="678"/>
      <c r="CO83" s="678"/>
      <c r="CP83" s="678"/>
      <c r="CQ83" s="678"/>
      <c r="CR83" s="678"/>
      <c r="CS83" s="678"/>
      <c r="CT83" s="678"/>
      <c r="CU83" s="678"/>
      <c r="CV83" s="679"/>
      <c r="CW83" s="679"/>
      <c r="CX83" s="679"/>
      <c r="CY83" s="678"/>
      <c r="CZ83" s="678"/>
      <c r="DA83" s="678"/>
      <c r="DB83" s="678"/>
      <c r="DC83" s="678"/>
      <c r="DD83" s="678"/>
      <c r="DE83" s="678"/>
      <c r="DF83" s="678"/>
      <c r="DG83" s="678"/>
      <c r="DH83" s="679"/>
      <c r="DI83" s="679"/>
      <c r="DJ83" s="679"/>
      <c r="DK83" s="678"/>
      <c r="DL83" s="678"/>
      <c r="DM83" s="678"/>
      <c r="DN83" s="678"/>
      <c r="DO83" s="678"/>
      <c r="DP83" s="678"/>
      <c r="DQ83" s="678"/>
      <c r="DR83" s="678"/>
      <c r="DS83" s="678"/>
      <c r="DT83" s="679"/>
      <c r="DU83" s="679"/>
      <c r="DV83" s="679"/>
      <c r="DW83" s="678"/>
      <c r="DX83" s="678"/>
      <c r="DY83" s="678"/>
      <c r="DZ83" s="678"/>
      <c r="EA83" s="678"/>
      <c r="EB83" s="678"/>
      <c r="EC83" s="678"/>
      <c r="ED83" s="678"/>
    </row>
    <row r="84" spans="3:134" s="1" customFormat="1" ht="15">
      <c r="C84" s="447" t="s">
        <v>409</v>
      </c>
      <c r="D84" s="845"/>
      <c r="E84" s="759"/>
      <c r="F84" s="759" t="e">
        <f t="shared" si="0"/>
        <v>#DIV/0!</v>
      </c>
      <c r="G84" s="832"/>
      <c r="H84" s="842"/>
      <c r="I84" s="785"/>
      <c r="J84" s="842"/>
      <c r="K84" s="844"/>
      <c r="L84" s="715"/>
      <c r="M84" s="831"/>
      <c r="N84" s="831"/>
      <c r="P84" s="845"/>
      <c r="Q84" s="759"/>
      <c r="R84" s="759" t="e">
        <f t="shared" si="1"/>
        <v>#DIV/0!</v>
      </c>
      <c r="S84" s="832"/>
      <c r="T84" s="842"/>
      <c r="U84" s="785"/>
      <c r="V84" s="842"/>
      <c r="W84" s="844"/>
      <c r="X84" s="715"/>
      <c r="Y84" s="831"/>
      <c r="Z84" s="831"/>
      <c r="AB84" s="845"/>
      <c r="AC84" s="759"/>
      <c r="AD84" s="759" t="e">
        <f t="shared" si="2"/>
        <v>#DIV/0!</v>
      </c>
      <c r="AE84" s="832"/>
      <c r="AF84" s="842"/>
      <c r="AG84" s="785"/>
      <c r="AH84" s="842"/>
      <c r="AI84" s="844"/>
      <c r="AJ84" s="715"/>
      <c r="AK84" s="831"/>
      <c r="AL84" s="831"/>
      <c r="AN84" s="845"/>
      <c r="AO84" s="759"/>
      <c r="AP84" s="759" t="e">
        <f t="shared" si="3"/>
        <v>#DIV/0!</v>
      </c>
      <c r="AQ84" s="832"/>
      <c r="AR84" s="842"/>
      <c r="AS84" s="785"/>
      <c r="AT84" s="842"/>
      <c r="AU84" s="844"/>
      <c r="AV84" s="715"/>
      <c r="AW84" s="831"/>
      <c r="AX84" s="831"/>
      <c r="AZ84" s="845"/>
      <c r="BA84" s="759"/>
      <c r="BB84" s="759" t="e">
        <f t="shared" si="4"/>
        <v>#DIV/0!</v>
      </c>
      <c r="BC84" s="832"/>
      <c r="BD84" s="842"/>
      <c r="BE84" s="785"/>
      <c r="BF84" s="842"/>
      <c r="BG84" s="844"/>
      <c r="BH84" s="715"/>
      <c r="BI84" s="831"/>
      <c r="BJ84" s="831"/>
      <c r="BL84" s="679"/>
      <c r="BM84" s="679"/>
      <c r="BN84" s="679"/>
      <c r="BO84" s="678"/>
      <c r="BP84" s="678"/>
      <c r="BQ84" s="678"/>
      <c r="BR84" s="678"/>
      <c r="BS84" s="678"/>
      <c r="BT84" s="678"/>
      <c r="BU84" s="678"/>
      <c r="BV84" s="678"/>
      <c r="BW84" s="678"/>
      <c r="BX84" s="679"/>
      <c r="BY84" s="679"/>
      <c r="BZ84" s="679"/>
      <c r="CA84" s="678"/>
      <c r="CB84" s="678"/>
      <c r="CC84" s="678"/>
      <c r="CD84" s="678"/>
      <c r="CE84" s="678"/>
      <c r="CF84" s="678"/>
      <c r="CG84" s="678"/>
      <c r="CH84" s="678"/>
      <c r="CI84" s="678"/>
      <c r="CJ84" s="679"/>
      <c r="CK84" s="679"/>
      <c r="CL84" s="679"/>
      <c r="CM84" s="678"/>
      <c r="CN84" s="678"/>
      <c r="CO84" s="678"/>
      <c r="CP84" s="678"/>
      <c r="CQ84" s="678"/>
      <c r="CR84" s="678"/>
      <c r="CS84" s="678"/>
      <c r="CT84" s="678"/>
      <c r="CU84" s="678"/>
      <c r="CV84" s="679"/>
      <c r="CW84" s="679"/>
      <c r="CX84" s="679"/>
      <c r="CY84" s="678"/>
      <c r="CZ84" s="678"/>
      <c r="DA84" s="678"/>
      <c r="DB84" s="678"/>
      <c r="DC84" s="678"/>
      <c r="DD84" s="678"/>
      <c r="DE84" s="678"/>
      <c r="DF84" s="678"/>
      <c r="DG84" s="678"/>
      <c r="DH84" s="679"/>
      <c r="DI84" s="679"/>
      <c r="DJ84" s="679"/>
      <c r="DK84" s="678"/>
      <c r="DL84" s="678"/>
      <c r="DM84" s="678"/>
      <c r="DN84" s="678"/>
      <c r="DO84" s="678"/>
      <c r="DP84" s="678"/>
      <c r="DQ84" s="678"/>
      <c r="DR84" s="678"/>
      <c r="DS84" s="678"/>
      <c r="DT84" s="679"/>
      <c r="DU84" s="679"/>
      <c r="DV84" s="679"/>
      <c r="DW84" s="678"/>
      <c r="DX84" s="678"/>
      <c r="DY84" s="678"/>
      <c r="DZ84" s="678"/>
      <c r="EA84" s="678"/>
      <c r="EB84" s="678"/>
      <c r="EC84" s="678"/>
      <c r="ED84" s="678"/>
    </row>
    <row r="85" spans="3:134" s="1" customFormat="1" ht="15.75" thickBot="1">
      <c r="C85" s="117" t="s">
        <v>413</v>
      </c>
      <c r="D85" s="938"/>
      <c r="E85" s="939"/>
      <c r="F85" s="939" t="e">
        <f t="shared" si="0"/>
        <v>#DIV/0!</v>
      </c>
      <c r="G85" s="836"/>
      <c r="H85" s="940"/>
      <c r="I85" s="941"/>
      <c r="J85" s="940"/>
      <c r="K85" s="928"/>
      <c r="L85" s="718"/>
      <c r="M85" s="835"/>
      <c r="N85" s="835"/>
      <c r="P85" s="938"/>
      <c r="Q85" s="939"/>
      <c r="R85" s="939" t="e">
        <f t="shared" si="1"/>
        <v>#DIV/0!</v>
      </c>
      <c r="S85" s="836"/>
      <c r="T85" s="940"/>
      <c r="U85" s="941"/>
      <c r="V85" s="940"/>
      <c r="W85" s="928"/>
      <c r="X85" s="718"/>
      <c r="Y85" s="835"/>
      <c r="Z85" s="835"/>
      <c r="AB85" s="938"/>
      <c r="AC85" s="939"/>
      <c r="AD85" s="939" t="e">
        <f t="shared" si="2"/>
        <v>#DIV/0!</v>
      </c>
      <c r="AE85" s="836"/>
      <c r="AF85" s="940"/>
      <c r="AG85" s="941"/>
      <c r="AH85" s="940"/>
      <c r="AI85" s="928"/>
      <c r="AJ85" s="718"/>
      <c r="AK85" s="835"/>
      <c r="AL85" s="835"/>
      <c r="AN85" s="938"/>
      <c r="AO85" s="939"/>
      <c r="AP85" s="939" t="e">
        <f t="shared" si="3"/>
        <v>#DIV/0!</v>
      </c>
      <c r="AQ85" s="836"/>
      <c r="AR85" s="940"/>
      <c r="AS85" s="941"/>
      <c r="AT85" s="940"/>
      <c r="AU85" s="928"/>
      <c r="AV85" s="718"/>
      <c r="AW85" s="835"/>
      <c r="AX85" s="835"/>
      <c r="AZ85" s="938"/>
      <c r="BA85" s="939"/>
      <c r="BB85" s="939" t="e">
        <f t="shared" si="4"/>
        <v>#DIV/0!</v>
      </c>
      <c r="BC85" s="836"/>
      <c r="BD85" s="940"/>
      <c r="BE85" s="941"/>
      <c r="BF85" s="940"/>
      <c r="BG85" s="928"/>
      <c r="BH85" s="718"/>
      <c r="BI85" s="835"/>
      <c r="BJ85" s="835"/>
      <c r="BL85" s="679"/>
      <c r="BM85" s="679"/>
      <c r="BN85" s="679"/>
      <c r="BO85" s="678"/>
      <c r="BP85" s="678"/>
      <c r="BQ85" s="678"/>
      <c r="BR85" s="678"/>
      <c r="BS85" s="678"/>
      <c r="BT85" s="678"/>
      <c r="BU85" s="678"/>
      <c r="BV85" s="678"/>
      <c r="BW85" s="678"/>
      <c r="BX85" s="679"/>
      <c r="BY85" s="679"/>
      <c r="BZ85" s="679"/>
      <c r="CA85" s="678"/>
      <c r="CB85" s="678"/>
      <c r="CC85" s="678"/>
      <c r="CD85" s="678"/>
      <c r="CE85" s="678"/>
      <c r="CF85" s="678"/>
      <c r="CG85" s="678"/>
      <c r="CH85" s="678"/>
      <c r="CI85" s="678"/>
      <c r="CJ85" s="679"/>
      <c r="CK85" s="679"/>
      <c r="CL85" s="679"/>
      <c r="CM85" s="678"/>
      <c r="CN85" s="678"/>
      <c r="CO85" s="678"/>
      <c r="CP85" s="678"/>
      <c r="CQ85" s="678"/>
      <c r="CR85" s="678"/>
      <c r="CS85" s="678"/>
      <c r="CT85" s="678"/>
      <c r="CU85" s="678"/>
      <c r="CV85" s="679"/>
      <c r="CW85" s="679"/>
      <c r="CX85" s="679"/>
      <c r="CY85" s="678"/>
      <c r="CZ85" s="678"/>
      <c r="DA85" s="678"/>
      <c r="DB85" s="678"/>
      <c r="DC85" s="678"/>
      <c r="DD85" s="678"/>
      <c r="DE85" s="678"/>
      <c r="DF85" s="678"/>
      <c r="DG85" s="678"/>
      <c r="DH85" s="679"/>
      <c r="DI85" s="679"/>
      <c r="DJ85" s="679"/>
      <c r="DK85" s="678"/>
      <c r="DL85" s="678"/>
      <c r="DM85" s="678"/>
      <c r="DN85" s="678"/>
      <c r="DO85" s="678"/>
      <c r="DP85" s="678"/>
      <c r="DQ85" s="678"/>
      <c r="DR85" s="678"/>
      <c r="DS85" s="678"/>
      <c r="DT85" s="679"/>
      <c r="DU85" s="679"/>
      <c r="DV85" s="679"/>
      <c r="DW85" s="678"/>
      <c r="DX85" s="678"/>
      <c r="DY85" s="678"/>
      <c r="DZ85" s="678"/>
      <c r="EA85" s="678"/>
      <c r="EB85" s="678"/>
      <c r="EC85" s="678"/>
      <c r="ED85" s="678"/>
    </row>
  </sheetData>
  <mergeCells count="143">
    <mergeCell ref="DL79:DM79"/>
    <mergeCell ref="DN79:DO79"/>
    <mergeCell ref="BX57:CE57"/>
    <mergeCell ref="CG57:CN57"/>
    <mergeCell ref="CP57:CW57"/>
    <mergeCell ref="DT79:DW79"/>
    <mergeCell ref="DX79:DY79"/>
    <mergeCell ref="DZ79:EA79"/>
    <mergeCell ref="CP79:CQ79"/>
    <mergeCell ref="CV79:CY79"/>
    <mergeCell ref="CZ79:DA79"/>
    <mergeCell ref="DB79:DC79"/>
    <mergeCell ref="DH79:DK79"/>
    <mergeCell ref="BX79:CA79"/>
    <mergeCell ref="CB79:CC79"/>
    <mergeCell ref="CD79:CE79"/>
    <mergeCell ref="CJ79:CM79"/>
    <mergeCell ref="CN79:CO79"/>
    <mergeCell ref="BF54:BM54"/>
    <mergeCell ref="BO54:BV54"/>
    <mergeCell ref="BX54:CE54"/>
    <mergeCell ref="CG54:CN54"/>
    <mergeCell ref="CP54:CW54"/>
    <mergeCell ref="DT77:ED77"/>
    <mergeCell ref="CC58:CD58"/>
    <mergeCell ref="CG58:CK58"/>
    <mergeCell ref="CL58:CM58"/>
    <mergeCell ref="CP58:CT58"/>
    <mergeCell ref="CU58:CV58"/>
    <mergeCell ref="BF58:BJ58"/>
    <mergeCell ref="BK58:BL58"/>
    <mergeCell ref="BO58:BS58"/>
    <mergeCell ref="BT58:BU58"/>
    <mergeCell ref="BX58:CB58"/>
    <mergeCell ref="BX77:CH77"/>
    <mergeCell ref="CJ77:CT77"/>
    <mergeCell ref="CV77:DF77"/>
    <mergeCell ref="DH77:DR77"/>
    <mergeCell ref="BX36:CE36"/>
    <mergeCell ref="CG36:CN36"/>
    <mergeCell ref="CP36:CW36"/>
    <mergeCell ref="BF33:BM33"/>
    <mergeCell ref="BO33:BV33"/>
    <mergeCell ref="BX33:CE33"/>
    <mergeCell ref="CG33:CN33"/>
    <mergeCell ref="CP33:CW33"/>
    <mergeCell ref="CC37:CD37"/>
    <mergeCell ref="CG37:CK37"/>
    <mergeCell ref="CL37:CM37"/>
    <mergeCell ref="CP37:CT37"/>
    <mergeCell ref="CU37:CV37"/>
    <mergeCell ref="BF37:BJ37"/>
    <mergeCell ref="BK37:BL37"/>
    <mergeCell ref="BO37:BS37"/>
    <mergeCell ref="BT37:BU37"/>
    <mergeCell ref="BX37:CB37"/>
    <mergeCell ref="BE10:BH10"/>
    <mergeCell ref="BP79:BQ79"/>
    <mergeCell ref="D77:N77"/>
    <mergeCell ref="P77:Z77"/>
    <mergeCell ref="AB77:AL77"/>
    <mergeCell ref="AN77:AX77"/>
    <mergeCell ref="AZ77:BJ77"/>
    <mergeCell ref="T79:U79"/>
    <mergeCell ref="BL77:BV77"/>
    <mergeCell ref="BF79:BG79"/>
    <mergeCell ref="BL79:BO79"/>
    <mergeCell ref="BR79:BS79"/>
    <mergeCell ref="AF79:AG79"/>
    <mergeCell ref="V79:W79"/>
    <mergeCell ref="AB79:AE79"/>
    <mergeCell ref="AW54:BD54"/>
    <mergeCell ref="BB37:BC37"/>
    <mergeCell ref="AW37:BA37"/>
    <mergeCell ref="AH79:AI79"/>
    <mergeCell ref="AN79:AQ79"/>
    <mergeCell ref="BF36:BM36"/>
    <mergeCell ref="BO36:BV36"/>
    <mergeCell ref="BF57:BM57"/>
    <mergeCell ref="BO57:BV57"/>
    <mergeCell ref="AR79:AS79"/>
    <mergeCell ref="AT79:AU79"/>
    <mergeCell ref="AZ79:BC79"/>
    <mergeCell ref="AN58:AR58"/>
    <mergeCell ref="AS58:AT58"/>
    <mergeCell ref="AW58:BA58"/>
    <mergeCell ref="BD79:BE79"/>
    <mergeCell ref="AW57:BD57"/>
    <mergeCell ref="BB58:BC58"/>
    <mergeCell ref="AA58:AB58"/>
    <mergeCell ref="AE58:AI58"/>
    <mergeCell ref="AJ58:AK58"/>
    <mergeCell ref="D79:G79"/>
    <mergeCell ref="H79:I79"/>
    <mergeCell ref="J79:K79"/>
    <mergeCell ref="P79:S79"/>
    <mergeCell ref="D58:H58"/>
    <mergeCell ref="I58:J58"/>
    <mergeCell ref="M58:Q58"/>
    <mergeCell ref="R58:S58"/>
    <mergeCell ref="V58:Z58"/>
    <mergeCell ref="D54:K54"/>
    <mergeCell ref="M54:T54"/>
    <mergeCell ref="V54:AC54"/>
    <mergeCell ref="AE54:AL54"/>
    <mergeCell ref="AN54:AU54"/>
    <mergeCell ref="D57:K57"/>
    <mergeCell ref="M57:T57"/>
    <mergeCell ref="V57:AC57"/>
    <mergeCell ref="AE57:AL57"/>
    <mergeCell ref="AN57:AU57"/>
    <mergeCell ref="AA37:AB37"/>
    <mergeCell ref="AE37:AI37"/>
    <mergeCell ref="AJ37:AK37"/>
    <mergeCell ref="AN37:AR37"/>
    <mergeCell ref="AS37:AT37"/>
    <mergeCell ref="D37:H37"/>
    <mergeCell ref="I37:J37"/>
    <mergeCell ref="M37:Q37"/>
    <mergeCell ref="R37:S37"/>
    <mergeCell ref="V37:Z37"/>
    <mergeCell ref="AF10:AI10"/>
    <mergeCell ref="G10:J10"/>
    <mergeCell ref="L10:O10"/>
    <mergeCell ref="Q10:T10"/>
    <mergeCell ref="V10:Y10"/>
    <mergeCell ref="AA10:AD10"/>
    <mergeCell ref="AW36:BD36"/>
    <mergeCell ref="AW33:BD33"/>
    <mergeCell ref="D33:K33"/>
    <mergeCell ref="M33:T33"/>
    <mergeCell ref="V33:AC33"/>
    <mergeCell ref="AE33:AL33"/>
    <mergeCell ref="AN33:AU33"/>
    <mergeCell ref="D36:K36"/>
    <mergeCell ref="M36:T36"/>
    <mergeCell ref="V36:AC36"/>
    <mergeCell ref="AE36:AL36"/>
    <mergeCell ref="AN36:AU36"/>
    <mergeCell ref="AK10:AN10"/>
    <mergeCell ref="AP10:AS10"/>
    <mergeCell ref="AU10:AX10"/>
    <mergeCell ref="AZ10:BC10"/>
  </mergeCell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GJ95"/>
  <sheetViews>
    <sheetView showGridLines="0" topLeftCell="AA1" zoomScale="60" zoomScaleNormal="60" workbookViewId="0">
      <selection activeCell="C92" sqref="C92"/>
    </sheetView>
  </sheetViews>
  <sheetFormatPr defaultColWidth="9.140625" defaultRowHeight="12.75"/>
  <cols>
    <col min="1" max="1" width="12.7109375" style="59" customWidth="1"/>
    <col min="2" max="2" width="14.5703125" style="59" customWidth="1"/>
    <col min="3" max="3" width="64.140625" style="45" customWidth="1"/>
    <col min="4" max="7" width="15.7109375" style="45" customWidth="1"/>
    <col min="8" max="8" width="15.7109375" style="16" bestFit="1" customWidth="1"/>
    <col min="9" max="12" width="15.7109375" style="16" customWidth="1"/>
    <col min="13" max="17" width="16.28515625" style="16" customWidth="1"/>
    <col min="18" max="20" width="15.7109375" style="16" customWidth="1"/>
    <col min="21" max="22" width="20.7109375" style="17" customWidth="1"/>
    <col min="23" max="23" width="15.7109375" style="17" customWidth="1"/>
    <col min="24" max="26" width="15.7109375" style="16" customWidth="1"/>
    <col min="27" max="27" width="15.7109375" style="16" bestFit="1" customWidth="1"/>
    <col min="28" max="31" width="15.7109375" style="16" customWidth="1"/>
    <col min="32" max="36" width="16.28515625" style="16" customWidth="1"/>
    <col min="37" max="39" width="15.7109375" style="16" customWidth="1"/>
    <col min="40" max="40" width="20.7109375" style="16" customWidth="1"/>
    <col min="41" max="45" width="15.7109375" style="16" customWidth="1"/>
    <col min="46" max="46" width="15.7109375" style="16" bestFit="1" customWidth="1"/>
    <col min="47" max="50" width="15.7109375" style="16" customWidth="1"/>
    <col min="51" max="55" width="16.28515625" style="16" customWidth="1"/>
    <col min="56" max="58" width="15.7109375" style="16" customWidth="1"/>
    <col min="59" max="59" width="20.7109375" style="16" customWidth="1"/>
    <col min="60" max="62" width="15.7109375" style="16" customWidth="1"/>
    <col min="63" max="64" width="15.7109375" style="17" customWidth="1"/>
    <col min="65" max="65" width="15.7109375" style="17" bestFit="1" customWidth="1"/>
    <col min="66" max="69" width="15.7109375" style="17" customWidth="1"/>
    <col min="70" max="74" width="16.28515625" style="17" customWidth="1"/>
    <col min="75" max="77" width="15.7109375" style="17" customWidth="1"/>
    <col min="78" max="78" width="20.7109375" style="17" customWidth="1"/>
    <col min="79" max="83" width="15.7109375" style="17" customWidth="1"/>
    <col min="84" max="84" width="15.7109375" style="17" bestFit="1" customWidth="1"/>
    <col min="85" max="88" width="15.7109375" style="17" customWidth="1"/>
    <col min="89" max="93" width="16.28515625" style="17" customWidth="1"/>
    <col min="94" max="96" width="15.7109375" style="17" customWidth="1"/>
    <col min="97" max="97" width="20.7109375" style="17" customWidth="1"/>
    <col min="98" max="102" width="15.7109375" style="17" customWidth="1"/>
    <col min="103" max="103" width="15.7109375" style="17" bestFit="1" customWidth="1"/>
    <col min="104" max="107" width="15.7109375" style="17" customWidth="1"/>
    <col min="108" max="112" width="16.28515625" style="17" customWidth="1"/>
    <col min="113" max="115" width="15.7109375" style="17" customWidth="1"/>
    <col min="116" max="116" width="20.7109375" style="17" customWidth="1"/>
    <col min="117" max="117" width="9.140625" style="17"/>
    <col min="118" max="121" width="15.7109375" style="17" customWidth="1"/>
    <col min="122" max="122" width="15.7109375" style="17" bestFit="1" customWidth="1"/>
    <col min="123" max="126" width="15.7109375" style="17" customWidth="1"/>
    <col min="127" max="131" width="16.28515625" style="17" customWidth="1"/>
    <col min="132" max="134" width="15.7109375" style="17" customWidth="1"/>
    <col min="135" max="135" width="20.7109375" style="17" customWidth="1"/>
    <col min="136" max="136" width="9.140625" style="16"/>
    <col min="137" max="140" width="15.7109375" style="16" customWidth="1"/>
    <col min="141" max="141" width="15.7109375" style="16" bestFit="1" customWidth="1"/>
    <col min="142" max="145" width="15.7109375" style="16" customWidth="1"/>
    <col min="146" max="150" width="16.28515625" style="16" customWidth="1"/>
    <col min="151" max="153" width="15.7109375" style="16" customWidth="1"/>
    <col min="154" max="154" width="20.7109375" style="16" customWidth="1"/>
    <col min="155" max="155" width="9.140625" style="16"/>
    <col min="156" max="159" width="15.7109375" style="16" customWidth="1"/>
    <col min="160" max="160" width="15.7109375" style="16" bestFit="1" customWidth="1"/>
    <col min="161" max="164" width="15.7109375" style="16" customWidth="1"/>
    <col min="165" max="169" width="16.28515625" style="16" customWidth="1"/>
    <col min="170" max="172" width="15.7109375" style="16" customWidth="1"/>
    <col min="173" max="173" width="20.7109375" style="16" customWidth="1"/>
    <col min="174" max="174" width="9.140625" style="16"/>
    <col min="175" max="178" width="15.7109375" style="16" customWidth="1"/>
    <col min="179" max="179" width="15.7109375" style="16" bestFit="1" customWidth="1"/>
    <col min="180" max="183" width="15.7109375" style="16" customWidth="1"/>
    <col min="184" max="188" width="16.28515625" style="16" customWidth="1"/>
    <col min="189" max="191" width="15.7109375" style="16" customWidth="1"/>
    <col min="192" max="192" width="20.7109375" style="16" customWidth="1"/>
    <col min="193" max="16384" width="9.140625" style="16"/>
  </cols>
  <sheetData>
    <row r="1" spans="1:135" ht="23.25">
      <c r="A1" s="43"/>
      <c r="B1" s="43"/>
      <c r="C1" s="532" t="s">
        <v>24</v>
      </c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</row>
    <row r="2" spans="1:135" ht="23.25">
      <c r="A2" s="43"/>
      <c r="B2" s="43"/>
      <c r="C2" s="531"/>
      <c r="D2" s="33"/>
      <c r="E2" s="33"/>
      <c r="F2" s="33"/>
      <c r="G2" s="3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</row>
    <row r="3" spans="1:135" ht="23.25">
      <c r="A3" s="43"/>
      <c r="B3" s="43"/>
      <c r="C3" s="531"/>
      <c r="D3" s="36"/>
      <c r="E3" s="36"/>
      <c r="F3" s="36"/>
      <c r="G3" s="33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</row>
    <row r="4" spans="1:135" ht="23.25">
      <c r="A4" s="43"/>
      <c r="B4" s="43"/>
      <c r="C4" s="533" t="s">
        <v>591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688"/>
      <c r="BL4" s="688"/>
      <c r="BM4" s="688"/>
      <c r="BN4" s="688"/>
      <c r="BO4" s="688"/>
      <c r="BP4" s="688"/>
      <c r="BQ4" s="688"/>
      <c r="BR4" s="688"/>
      <c r="BS4" s="688"/>
      <c r="BT4" s="688"/>
      <c r="BU4" s="688"/>
      <c r="BV4" s="688"/>
      <c r="BW4" s="688"/>
      <c r="BX4" s="688"/>
      <c r="BY4" s="688"/>
      <c r="BZ4" s="688"/>
      <c r="CA4" s="688"/>
      <c r="CB4" s="688"/>
      <c r="CC4" s="688"/>
      <c r="CD4" s="688"/>
      <c r="CE4" s="688"/>
      <c r="CF4" s="688"/>
      <c r="CG4" s="688"/>
      <c r="CH4" s="688"/>
      <c r="CI4" s="688"/>
      <c r="CJ4" s="688"/>
      <c r="CK4" s="688"/>
      <c r="CL4" s="688"/>
      <c r="CM4" s="688"/>
      <c r="CN4" s="688"/>
      <c r="CO4" s="688"/>
      <c r="CP4" s="688"/>
      <c r="CQ4" s="688"/>
      <c r="CR4" s="688"/>
      <c r="CS4" s="688"/>
      <c r="CT4" s="688"/>
      <c r="CU4" s="688"/>
      <c r="CV4" s="688"/>
      <c r="CW4" s="688"/>
      <c r="CX4" s="688"/>
      <c r="CY4" s="688"/>
      <c r="CZ4" s="688"/>
      <c r="DA4" s="688"/>
      <c r="DB4" s="688"/>
      <c r="DC4" s="688"/>
      <c r="DD4" s="688"/>
      <c r="DE4" s="688"/>
      <c r="DF4" s="688"/>
      <c r="DG4" s="688"/>
      <c r="DH4" s="688"/>
    </row>
    <row r="5" spans="1:1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</row>
    <row r="6" spans="1:13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</row>
    <row r="7" spans="1:13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135" ht="27.75" customHeight="1">
      <c r="A8" s="43"/>
      <c r="B8" s="43"/>
      <c r="C8" s="534" t="s">
        <v>589</v>
      </c>
      <c r="D8" s="424"/>
      <c r="E8" s="424"/>
      <c r="F8" s="424"/>
      <c r="G8" s="42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689"/>
      <c r="BL8" s="689"/>
      <c r="BM8" s="689"/>
      <c r="BN8" s="689"/>
      <c r="BO8" s="689"/>
      <c r="BP8" s="689"/>
      <c r="BQ8" s="689"/>
      <c r="BR8" s="689"/>
      <c r="BS8" s="689"/>
      <c r="BT8" s="689"/>
      <c r="BU8" s="689"/>
      <c r="BV8" s="689"/>
      <c r="BW8" s="689"/>
      <c r="BX8" s="689"/>
      <c r="BY8" s="689"/>
      <c r="BZ8" s="689"/>
      <c r="CA8" s="689"/>
      <c r="CB8" s="689"/>
      <c r="CC8" s="689"/>
      <c r="CD8" s="689"/>
      <c r="CE8" s="689"/>
      <c r="CF8" s="689"/>
      <c r="CG8" s="689"/>
      <c r="CH8" s="689"/>
      <c r="CI8" s="689"/>
      <c r="CJ8" s="689"/>
      <c r="CK8" s="689"/>
      <c r="CL8" s="689"/>
      <c r="CM8" s="689"/>
      <c r="CN8" s="689"/>
      <c r="CO8" s="689"/>
      <c r="CP8" s="689"/>
      <c r="CQ8" s="689"/>
      <c r="CR8" s="689"/>
      <c r="CS8" s="689"/>
      <c r="CT8" s="689"/>
      <c r="CU8" s="689"/>
      <c r="CV8" s="689"/>
      <c r="CW8" s="689"/>
      <c r="CX8" s="689"/>
      <c r="CY8" s="689"/>
      <c r="CZ8" s="689"/>
      <c r="DA8" s="689"/>
      <c r="DB8" s="689"/>
      <c r="DC8" s="689"/>
      <c r="DD8" s="689"/>
      <c r="DE8" s="689"/>
      <c r="DF8" s="689"/>
      <c r="DG8" s="689"/>
      <c r="DH8" s="689"/>
    </row>
    <row r="9" spans="1:135">
      <c r="C9" s="41"/>
    </row>
    <row r="10" spans="1:135">
      <c r="U10" s="16"/>
      <c r="V10" s="16"/>
      <c r="W10" s="16"/>
    </row>
    <row r="11" spans="1:135" s="50" customFormat="1">
      <c r="A11" s="194"/>
      <c r="B11" s="194"/>
      <c r="C11" s="49"/>
      <c r="D11" s="1230" t="s">
        <v>556</v>
      </c>
      <c r="E11" s="1230"/>
      <c r="F11" s="1230"/>
      <c r="G11" s="1230"/>
      <c r="H11" s="1230"/>
      <c r="I11" s="1230"/>
      <c r="J11" s="1230"/>
      <c r="K11" s="1230"/>
      <c r="L11" s="1230"/>
      <c r="N11" s="1230" t="s">
        <v>464</v>
      </c>
      <c r="O11" s="1230"/>
      <c r="P11" s="1230"/>
      <c r="Q11" s="1230"/>
      <c r="R11" s="1230"/>
      <c r="S11" s="1230"/>
      <c r="T11" s="1230"/>
      <c r="U11" s="1230"/>
      <c r="V11" s="1230"/>
      <c r="X11" s="1230" t="s">
        <v>463</v>
      </c>
      <c r="Y11" s="1230"/>
      <c r="Z11" s="1230"/>
      <c r="AA11" s="1230"/>
      <c r="AB11" s="1230"/>
      <c r="AC11" s="1230"/>
      <c r="AD11" s="1230"/>
      <c r="AE11" s="1230"/>
      <c r="AF11" s="1230"/>
      <c r="AH11" s="1230" t="s">
        <v>462</v>
      </c>
      <c r="AI11" s="1230"/>
      <c r="AJ11" s="1230"/>
      <c r="AK11" s="1230"/>
      <c r="AL11" s="1230"/>
      <c r="AM11" s="1230"/>
      <c r="AN11" s="1230"/>
      <c r="AO11" s="1230"/>
      <c r="AP11" s="1230"/>
      <c r="AR11" s="1230" t="s">
        <v>461</v>
      </c>
      <c r="AS11" s="1230"/>
      <c r="AT11" s="1230"/>
      <c r="AU11" s="1230"/>
      <c r="AV11" s="1230"/>
      <c r="AW11" s="1230"/>
      <c r="AX11" s="1230"/>
      <c r="AY11" s="1230"/>
      <c r="AZ11" s="1230"/>
      <c r="BB11" s="1213"/>
      <c r="BC11" s="1213"/>
      <c r="BD11" s="1213"/>
      <c r="BE11" s="1213"/>
      <c r="BF11" s="1213"/>
      <c r="BG11" s="1213"/>
      <c r="BH11" s="1213"/>
      <c r="BI11" s="1213"/>
      <c r="BJ11" s="1213"/>
      <c r="BK11" s="684"/>
      <c r="BL11" s="1213"/>
      <c r="BM11" s="1213"/>
      <c r="BN11" s="1213"/>
      <c r="BO11" s="1213"/>
      <c r="BP11" s="1213"/>
      <c r="BQ11" s="1213"/>
      <c r="BR11" s="1213"/>
      <c r="BS11" s="1213"/>
      <c r="BT11" s="1213"/>
      <c r="BU11" s="684"/>
      <c r="BV11" s="1213"/>
      <c r="BW11" s="1213"/>
      <c r="BX11" s="1213"/>
      <c r="BY11" s="1213"/>
      <c r="BZ11" s="1213"/>
      <c r="CA11" s="1213"/>
      <c r="CB11" s="1213"/>
      <c r="CC11" s="1213"/>
      <c r="CD11" s="1213"/>
      <c r="CE11" s="684"/>
      <c r="CF11" s="1213"/>
      <c r="CG11" s="1213"/>
      <c r="CH11" s="1213"/>
      <c r="CI11" s="1213"/>
      <c r="CJ11" s="1213"/>
      <c r="CK11" s="1213"/>
      <c r="CL11" s="1213"/>
      <c r="CM11" s="1213"/>
      <c r="CN11" s="1213"/>
      <c r="CO11" s="684"/>
      <c r="CP11" s="1213"/>
      <c r="CQ11" s="1213"/>
      <c r="CR11" s="1213"/>
      <c r="CS11" s="1213"/>
      <c r="CT11" s="1213"/>
      <c r="CU11" s="1213"/>
      <c r="CV11" s="1213"/>
      <c r="CW11" s="1213"/>
      <c r="CX11" s="1213"/>
      <c r="CY11" s="684"/>
      <c r="CZ11" s="1213"/>
      <c r="DA11" s="1213"/>
      <c r="DB11" s="1213"/>
      <c r="DC11" s="1213"/>
      <c r="DD11" s="1213"/>
      <c r="DE11" s="1213"/>
      <c r="DF11" s="1213"/>
      <c r="DG11" s="1213"/>
      <c r="DH11" s="1213"/>
      <c r="DI11" s="694"/>
      <c r="DJ11" s="694"/>
      <c r="DK11" s="694"/>
      <c r="DL11" s="694"/>
      <c r="DM11" s="694"/>
      <c r="DN11" s="694"/>
      <c r="DO11" s="694"/>
      <c r="DP11" s="694"/>
      <c r="DQ11" s="694"/>
      <c r="DR11" s="694"/>
      <c r="DS11" s="694"/>
      <c r="DT11" s="694"/>
      <c r="DU11" s="694"/>
      <c r="DV11" s="694"/>
      <c r="DW11" s="694"/>
      <c r="DX11" s="694"/>
      <c r="DY11" s="694"/>
      <c r="DZ11" s="694"/>
      <c r="EA11" s="694"/>
      <c r="EB11" s="694"/>
      <c r="EC11" s="694"/>
      <c r="ED11" s="694"/>
      <c r="EE11" s="694"/>
    </row>
    <row r="12" spans="1:135" s="50" customFormat="1" ht="13.5" thickBot="1">
      <c r="A12" s="194"/>
      <c r="B12" s="194"/>
      <c r="C12" s="49"/>
      <c r="D12" s="49"/>
      <c r="E12" s="49"/>
      <c r="F12" s="49"/>
      <c r="G12" s="49"/>
      <c r="N12" s="49"/>
      <c r="O12" s="49"/>
      <c r="P12" s="49"/>
      <c r="Q12" s="49"/>
      <c r="X12" s="49"/>
      <c r="Y12" s="49"/>
      <c r="Z12" s="49"/>
      <c r="AA12" s="49"/>
      <c r="AH12" s="49"/>
      <c r="AI12" s="49"/>
      <c r="AJ12" s="49"/>
      <c r="AK12" s="49"/>
      <c r="AR12" s="49"/>
      <c r="AS12" s="49"/>
      <c r="AT12" s="49"/>
      <c r="AU12" s="49"/>
      <c r="BB12" s="667"/>
      <c r="BC12" s="667"/>
      <c r="BD12" s="667"/>
      <c r="BE12" s="667"/>
      <c r="BF12" s="684"/>
      <c r="BG12" s="684"/>
      <c r="BH12" s="684"/>
      <c r="BI12" s="684"/>
      <c r="BJ12" s="684"/>
      <c r="BK12" s="684"/>
      <c r="BL12" s="667"/>
      <c r="BM12" s="667"/>
      <c r="BN12" s="667"/>
      <c r="BO12" s="667"/>
      <c r="BP12" s="684"/>
      <c r="BQ12" s="684"/>
      <c r="BR12" s="684"/>
      <c r="BS12" s="684"/>
      <c r="BT12" s="684"/>
      <c r="BU12" s="684"/>
      <c r="BV12" s="667"/>
      <c r="BW12" s="667"/>
      <c r="BX12" s="667"/>
      <c r="BY12" s="667"/>
      <c r="BZ12" s="684"/>
      <c r="CA12" s="684"/>
      <c r="CB12" s="684"/>
      <c r="CC12" s="684"/>
      <c r="CD12" s="684"/>
      <c r="CE12" s="684"/>
      <c r="CF12" s="667"/>
      <c r="CG12" s="667"/>
      <c r="CH12" s="667"/>
      <c r="CI12" s="667"/>
      <c r="CJ12" s="684"/>
      <c r="CK12" s="684"/>
      <c r="CL12" s="684"/>
      <c r="CM12" s="684"/>
      <c r="CN12" s="684"/>
      <c r="CO12" s="684"/>
      <c r="CP12" s="667"/>
      <c r="CQ12" s="667"/>
      <c r="CR12" s="667"/>
      <c r="CS12" s="667"/>
      <c r="CT12" s="684"/>
      <c r="CU12" s="684"/>
      <c r="CV12" s="684"/>
      <c r="CW12" s="684"/>
      <c r="CX12" s="684"/>
      <c r="CY12" s="684"/>
      <c r="CZ12" s="667"/>
      <c r="DA12" s="667"/>
      <c r="DB12" s="667"/>
      <c r="DC12" s="667"/>
      <c r="DD12" s="684"/>
      <c r="DE12" s="684"/>
      <c r="DF12" s="684"/>
      <c r="DG12" s="684"/>
      <c r="DH12" s="684"/>
      <c r="DI12" s="694"/>
      <c r="DJ12" s="694"/>
      <c r="DK12" s="694"/>
      <c r="DL12" s="694"/>
      <c r="DM12" s="694"/>
      <c r="DN12" s="694"/>
      <c r="DO12" s="694"/>
      <c r="DP12" s="694"/>
      <c r="DQ12" s="694"/>
      <c r="DR12" s="694"/>
      <c r="DS12" s="694"/>
      <c r="DT12" s="694"/>
      <c r="DU12" s="694"/>
      <c r="DV12" s="694"/>
      <c r="DW12" s="694"/>
      <c r="DX12" s="694"/>
      <c r="DY12" s="694"/>
      <c r="DZ12" s="694"/>
      <c r="EA12" s="694"/>
      <c r="EB12" s="694"/>
      <c r="EC12" s="694"/>
      <c r="ED12" s="694"/>
      <c r="EE12" s="694"/>
    </row>
    <row r="13" spans="1:135" s="50" customFormat="1" ht="26.25" customHeight="1" thickBot="1">
      <c r="A13" s="194"/>
      <c r="B13" s="194"/>
      <c r="C13" s="49"/>
      <c r="D13" s="1227" t="s">
        <v>469</v>
      </c>
      <c r="E13" s="1228"/>
      <c r="F13" s="1228"/>
      <c r="G13" s="1229"/>
      <c r="H13" s="1234" t="s">
        <v>468</v>
      </c>
      <c r="I13" s="1235"/>
      <c r="J13" s="1225" t="s">
        <v>459</v>
      </c>
      <c r="K13" s="1226"/>
      <c r="L13" s="448" t="s">
        <v>458</v>
      </c>
      <c r="N13" s="1227" t="s">
        <v>469</v>
      </c>
      <c r="O13" s="1228"/>
      <c r="P13" s="1228"/>
      <c r="Q13" s="1229"/>
      <c r="R13" s="1234" t="s">
        <v>468</v>
      </c>
      <c r="S13" s="1235"/>
      <c r="T13" s="1225" t="s">
        <v>459</v>
      </c>
      <c r="U13" s="1226"/>
      <c r="V13" s="448" t="s">
        <v>458</v>
      </c>
      <c r="X13" s="1227" t="s">
        <v>469</v>
      </c>
      <c r="Y13" s="1228"/>
      <c r="Z13" s="1228"/>
      <c r="AA13" s="1229"/>
      <c r="AB13" s="1231" t="s">
        <v>468</v>
      </c>
      <c r="AC13" s="1232"/>
      <c r="AD13" s="1225" t="s">
        <v>459</v>
      </c>
      <c r="AE13" s="1226"/>
      <c r="AF13" s="448" t="s">
        <v>458</v>
      </c>
      <c r="AH13" s="1227" t="s">
        <v>469</v>
      </c>
      <c r="AI13" s="1228"/>
      <c r="AJ13" s="1228"/>
      <c r="AK13" s="1229"/>
      <c r="AL13" s="1231" t="s">
        <v>468</v>
      </c>
      <c r="AM13" s="1232"/>
      <c r="AN13" s="1225" t="s">
        <v>459</v>
      </c>
      <c r="AO13" s="1226"/>
      <c r="AP13" s="448" t="s">
        <v>458</v>
      </c>
      <c r="AR13" s="1227" t="s">
        <v>469</v>
      </c>
      <c r="AS13" s="1228"/>
      <c r="AT13" s="1228"/>
      <c r="AU13" s="1229"/>
      <c r="AV13" s="1231" t="s">
        <v>468</v>
      </c>
      <c r="AW13" s="1232"/>
      <c r="AX13" s="1225" t="s">
        <v>459</v>
      </c>
      <c r="AY13" s="1226"/>
      <c r="AZ13" s="448" t="s">
        <v>458</v>
      </c>
      <c r="BB13" s="1222"/>
      <c r="BC13" s="1222"/>
      <c r="BD13" s="1222"/>
      <c r="BE13" s="1222"/>
      <c r="BF13" s="1222"/>
      <c r="BG13" s="1222"/>
      <c r="BH13" s="1222"/>
      <c r="BI13" s="1222"/>
      <c r="BJ13" s="98"/>
      <c r="BK13" s="684"/>
      <c r="BL13" s="1222"/>
      <c r="BM13" s="1222"/>
      <c r="BN13" s="1222"/>
      <c r="BO13" s="1222"/>
      <c r="BP13" s="1222"/>
      <c r="BQ13" s="1222"/>
      <c r="BR13" s="1222"/>
      <c r="BS13" s="1222"/>
      <c r="BT13" s="98"/>
      <c r="BU13" s="684"/>
      <c r="BV13" s="1222"/>
      <c r="BW13" s="1222"/>
      <c r="BX13" s="1222"/>
      <c r="BY13" s="1222"/>
      <c r="BZ13" s="1222"/>
      <c r="CA13" s="1222"/>
      <c r="CB13" s="1222"/>
      <c r="CC13" s="1222"/>
      <c r="CD13" s="98"/>
      <c r="CE13" s="684"/>
      <c r="CF13" s="1222"/>
      <c r="CG13" s="1222"/>
      <c r="CH13" s="1222"/>
      <c r="CI13" s="1222"/>
      <c r="CJ13" s="1222"/>
      <c r="CK13" s="1222"/>
      <c r="CL13" s="1222"/>
      <c r="CM13" s="1222"/>
      <c r="CN13" s="98"/>
      <c r="CO13" s="684"/>
      <c r="CP13" s="1222"/>
      <c r="CQ13" s="1222"/>
      <c r="CR13" s="1222"/>
      <c r="CS13" s="1222"/>
      <c r="CT13" s="1222"/>
      <c r="CU13" s="1222"/>
      <c r="CV13" s="1222"/>
      <c r="CW13" s="1222"/>
      <c r="CX13" s="98"/>
      <c r="CY13" s="684"/>
      <c r="CZ13" s="1222"/>
      <c r="DA13" s="1222"/>
      <c r="DB13" s="1222"/>
      <c r="DC13" s="1222"/>
      <c r="DD13" s="1222"/>
      <c r="DE13" s="1222"/>
      <c r="DF13" s="1222"/>
      <c r="DG13" s="1222"/>
      <c r="DH13" s="98"/>
      <c r="DI13" s="694"/>
      <c r="DJ13" s="694"/>
      <c r="DK13" s="694"/>
      <c r="DL13" s="694"/>
      <c r="DM13" s="694"/>
      <c r="DN13" s="694"/>
      <c r="DO13" s="694"/>
      <c r="DP13" s="694"/>
      <c r="DQ13" s="694"/>
      <c r="DR13" s="694"/>
      <c r="DS13" s="694"/>
      <c r="DT13" s="694"/>
      <c r="DU13" s="694"/>
      <c r="DV13" s="694"/>
      <c r="DW13" s="694"/>
      <c r="DX13" s="694"/>
      <c r="DY13" s="694"/>
      <c r="DZ13" s="694"/>
      <c r="EA13" s="694"/>
      <c r="EB13" s="694"/>
      <c r="EC13" s="694"/>
      <c r="ED13" s="694"/>
      <c r="EE13" s="694"/>
    </row>
    <row r="14" spans="1:135" s="50" customFormat="1" ht="26.25" thickBot="1">
      <c r="A14" s="194"/>
      <c r="B14" s="194"/>
      <c r="C14" s="226"/>
      <c r="D14" s="449" t="s">
        <v>123</v>
      </c>
      <c r="E14" s="449" t="s">
        <v>65</v>
      </c>
      <c r="F14" s="449" t="s">
        <v>66</v>
      </c>
      <c r="G14" s="449" t="s">
        <v>52</v>
      </c>
      <c r="H14" s="450" t="s">
        <v>467</v>
      </c>
      <c r="I14" s="450" t="s">
        <v>466</v>
      </c>
      <c r="J14" s="451" t="s">
        <v>117</v>
      </c>
      <c r="K14" s="451" t="s">
        <v>52</v>
      </c>
      <c r="L14" s="452" t="s">
        <v>52</v>
      </c>
      <c r="N14" s="449" t="s">
        <v>123</v>
      </c>
      <c r="O14" s="449" t="s">
        <v>65</v>
      </c>
      <c r="P14" s="449" t="s">
        <v>66</v>
      </c>
      <c r="Q14" s="449" t="s">
        <v>52</v>
      </c>
      <c r="R14" s="450" t="s">
        <v>467</v>
      </c>
      <c r="S14" s="450" t="s">
        <v>466</v>
      </c>
      <c r="T14" s="451" t="s">
        <v>117</v>
      </c>
      <c r="U14" s="451" t="s">
        <v>52</v>
      </c>
      <c r="V14" s="452" t="s">
        <v>52</v>
      </c>
      <c r="X14" s="449" t="s">
        <v>123</v>
      </c>
      <c r="Y14" s="449" t="s">
        <v>65</v>
      </c>
      <c r="Z14" s="449" t="s">
        <v>66</v>
      </c>
      <c r="AA14" s="449" t="s">
        <v>52</v>
      </c>
      <c r="AB14" s="450" t="s">
        <v>467</v>
      </c>
      <c r="AC14" s="450" t="s">
        <v>466</v>
      </c>
      <c r="AD14" s="451" t="s">
        <v>117</v>
      </c>
      <c r="AE14" s="451" t="s">
        <v>52</v>
      </c>
      <c r="AF14" s="452" t="s">
        <v>52</v>
      </c>
      <c r="AH14" s="449" t="s">
        <v>123</v>
      </c>
      <c r="AI14" s="449" t="s">
        <v>65</v>
      </c>
      <c r="AJ14" s="449" t="s">
        <v>66</v>
      </c>
      <c r="AK14" s="449" t="s">
        <v>52</v>
      </c>
      <c r="AL14" s="450" t="s">
        <v>467</v>
      </c>
      <c r="AM14" s="450" t="s">
        <v>466</v>
      </c>
      <c r="AN14" s="451" t="s">
        <v>117</v>
      </c>
      <c r="AO14" s="451" t="s">
        <v>52</v>
      </c>
      <c r="AP14" s="452" t="s">
        <v>52</v>
      </c>
      <c r="AR14" s="449" t="s">
        <v>123</v>
      </c>
      <c r="AS14" s="449" t="s">
        <v>65</v>
      </c>
      <c r="AT14" s="449" t="s">
        <v>66</v>
      </c>
      <c r="AU14" s="449" t="s">
        <v>52</v>
      </c>
      <c r="AV14" s="450" t="s">
        <v>467</v>
      </c>
      <c r="AW14" s="450" t="s">
        <v>466</v>
      </c>
      <c r="AX14" s="451" t="s">
        <v>117</v>
      </c>
      <c r="AY14" s="451" t="s">
        <v>52</v>
      </c>
      <c r="AZ14" s="452" t="s">
        <v>52</v>
      </c>
      <c r="BB14" s="685"/>
      <c r="BC14" s="685"/>
      <c r="BD14" s="685"/>
      <c r="BE14" s="685"/>
      <c r="BF14" s="685"/>
      <c r="BG14" s="685"/>
      <c r="BH14" s="685"/>
      <c r="BI14" s="685"/>
      <c r="BJ14" s="685"/>
      <c r="BK14" s="684"/>
      <c r="BL14" s="685"/>
      <c r="BM14" s="685"/>
      <c r="BN14" s="685"/>
      <c r="BO14" s="685"/>
      <c r="BP14" s="685"/>
      <c r="BQ14" s="685"/>
      <c r="BR14" s="685"/>
      <c r="BS14" s="685"/>
      <c r="BT14" s="685"/>
      <c r="BU14" s="684"/>
      <c r="BV14" s="685"/>
      <c r="BW14" s="685"/>
      <c r="BX14" s="685"/>
      <c r="BY14" s="685"/>
      <c r="BZ14" s="685"/>
      <c r="CA14" s="685"/>
      <c r="CB14" s="685"/>
      <c r="CC14" s="685"/>
      <c r="CD14" s="685"/>
      <c r="CE14" s="684"/>
      <c r="CF14" s="685"/>
      <c r="CG14" s="685"/>
      <c r="CH14" s="685"/>
      <c r="CI14" s="685"/>
      <c r="CJ14" s="685"/>
      <c r="CK14" s="685"/>
      <c r="CL14" s="685"/>
      <c r="CM14" s="685"/>
      <c r="CN14" s="685"/>
      <c r="CO14" s="684"/>
      <c r="CP14" s="685"/>
      <c r="CQ14" s="685"/>
      <c r="CR14" s="685"/>
      <c r="CS14" s="685"/>
      <c r="CT14" s="685"/>
      <c r="CU14" s="685"/>
      <c r="CV14" s="685"/>
      <c r="CW14" s="685"/>
      <c r="CX14" s="685"/>
      <c r="CY14" s="684"/>
      <c r="CZ14" s="685"/>
      <c r="DA14" s="685"/>
      <c r="DB14" s="685"/>
      <c r="DC14" s="685"/>
      <c r="DD14" s="685"/>
      <c r="DE14" s="685"/>
      <c r="DF14" s="685"/>
      <c r="DG14" s="685"/>
      <c r="DH14" s="685"/>
      <c r="DI14" s="694"/>
      <c r="DJ14" s="694"/>
      <c r="DK14" s="694"/>
      <c r="DL14" s="694"/>
      <c r="DM14" s="694"/>
      <c r="DN14" s="694"/>
      <c r="DO14" s="694"/>
      <c r="DP14" s="694"/>
      <c r="DQ14" s="694"/>
      <c r="DR14" s="694"/>
      <c r="DS14" s="694"/>
      <c r="DT14" s="694"/>
      <c r="DU14" s="694"/>
      <c r="DV14" s="694"/>
      <c r="DW14" s="694"/>
      <c r="DX14" s="694"/>
      <c r="DY14" s="694"/>
      <c r="DZ14" s="694"/>
      <c r="EA14" s="694"/>
      <c r="EB14" s="694"/>
      <c r="EC14" s="694"/>
      <c r="ED14" s="694"/>
      <c r="EE14" s="694"/>
    </row>
    <row r="15" spans="1:135" ht="13.5" thickBot="1">
      <c r="C15" s="61"/>
      <c r="D15" s="200" t="s">
        <v>20</v>
      </c>
      <c r="E15" s="200" t="s">
        <v>20</v>
      </c>
      <c r="F15" s="200" t="s">
        <v>20</v>
      </c>
      <c r="G15" s="200" t="s">
        <v>20</v>
      </c>
      <c r="H15" s="200"/>
      <c r="I15" s="200" t="s">
        <v>64</v>
      </c>
      <c r="J15" s="200" t="s">
        <v>20</v>
      </c>
      <c r="K15" s="200" t="s">
        <v>20</v>
      </c>
      <c r="L15" s="200" t="s">
        <v>20</v>
      </c>
      <c r="N15" s="200" t="s">
        <v>20</v>
      </c>
      <c r="O15" s="200" t="s">
        <v>20</v>
      </c>
      <c r="P15" s="200" t="s">
        <v>20</v>
      </c>
      <c r="Q15" s="200" t="s">
        <v>20</v>
      </c>
      <c r="R15" s="200"/>
      <c r="S15" s="200" t="s">
        <v>64</v>
      </c>
      <c r="T15" s="192" t="s">
        <v>20</v>
      </c>
      <c r="U15" s="192" t="s">
        <v>20</v>
      </c>
      <c r="V15" s="192" t="s">
        <v>20</v>
      </c>
      <c r="W15" s="16"/>
      <c r="X15" s="200" t="s">
        <v>20</v>
      </c>
      <c r="Y15" s="200" t="s">
        <v>20</v>
      </c>
      <c r="Z15" s="200" t="s">
        <v>20</v>
      </c>
      <c r="AA15" s="200" t="s">
        <v>20</v>
      </c>
      <c r="AB15" s="200"/>
      <c r="AC15" s="192" t="s">
        <v>64</v>
      </c>
      <c r="AD15" s="192" t="s">
        <v>20</v>
      </c>
      <c r="AE15" s="192" t="s">
        <v>20</v>
      </c>
      <c r="AF15" s="192" t="s">
        <v>20</v>
      </c>
      <c r="AH15" s="200" t="s">
        <v>20</v>
      </c>
      <c r="AI15" s="200" t="s">
        <v>20</v>
      </c>
      <c r="AJ15" s="200" t="s">
        <v>20</v>
      </c>
      <c r="AK15" s="200" t="s">
        <v>20</v>
      </c>
      <c r="AL15" s="200"/>
      <c r="AM15" s="200" t="s">
        <v>64</v>
      </c>
      <c r="AN15" s="192" t="s">
        <v>20</v>
      </c>
      <c r="AO15" s="192" t="s">
        <v>20</v>
      </c>
      <c r="AP15" s="192" t="s">
        <v>20</v>
      </c>
      <c r="AR15" s="200" t="s">
        <v>20</v>
      </c>
      <c r="AS15" s="200" t="s">
        <v>20</v>
      </c>
      <c r="AT15" s="200" t="s">
        <v>20</v>
      </c>
      <c r="AU15" s="200" t="s">
        <v>20</v>
      </c>
      <c r="AV15" s="200"/>
      <c r="AW15" s="200" t="s">
        <v>64</v>
      </c>
      <c r="AX15" s="192" t="s">
        <v>20</v>
      </c>
      <c r="AY15" s="192" t="s">
        <v>20</v>
      </c>
      <c r="AZ15" s="192" t="s">
        <v>20</v>
      </c>
      <c r="BB15" s="680"/>
      <c r="BC15" s="680"/>
      <c r="BD15" s="680"/>
      <c r="BE15" s="680"/>
      <c r="BF15" s="680"/>
      <c r="BG15" s="680"/>
      <c r="BH15" s="665"/>
      <c r="BI15" s="665"/>
      <c r="BJ15" s="665"/>
      <c r="BK15" s="63"/>
      <c r="BL15" s="680"/>
      <c r="BM15" s="680"/>
      <c r="BN15" s="680"/>
      <c r="BO15" s="680"/>
      <c r="BP15" s="680"/>
      <c r="BQ15" s="680"/>
      <c r="BR15" s="665"/>
      <c r="BS15" s="665"/>
      <c r="BT15" s="665"/>
      <c r="BU15" s="63"/>
      <c r="BV15" s="680"/>
      <c r="BW15" s="680"/>
      <c r="BX15" s="680"/>
      <c r="BY15" s="680"/>
      <c r="BZ15" s="680"/>
      <c r="CA15" s="680"/>
      <c r="CB15" s="665"/>
      <c r="CC15" s="665"/>
      <c r="CD15" s="665"/>
      <c r="CE15" s="63"/>
      <c r="CF15" s="680"/>
      <c r="CG15" s="680"/>
      <c r="CH15" s="680"/>
      <c r="CI15" s="680"/>
      <c r="CJ15" s="680"/>
      <c r="CK15" s="680"/>
      <c r="CL15" s="665"/>
      <c r="CM15" s="665"/>
      <c r="CN15" s="665"/>
      <c r="CO15" s="63"/>
      <c r="CP15" s="680"/>
      <c r="CQ15" s="680"/>
      <c r="CR15" s="680"/>
      <c r="CS15" s="680"/>
      <c r="CT15" s="680"/>
      <c r="CU15" s="680"/>
      <c r="CV15" s="665"/>
      <c r="CW15" s="665"/>
      <c r="CX15" s="665"/>
      <c r="CY15" s="63"/>
      <c r="CZ15" s="680"/>
      <c r="DA15" s="680"/>
      <c r="DB15" s="680"/>
      <c r="DC15" s="680"/>
      <c r="DD15" s="680"/>
      <c r="DE15" s="680"/>
      <c r="DF15" s="665"/>
      <c r="DG15" s="665"/>
      <c r="DH15" s="665"/>
    </row>
    <row r="16" spans="1:135" ht="18.75" thickBot="1">
      <c r="C16" s="453" t="s">
        <v>125</v>
      </c>
      <c r="D16" s="454"/>
      <c r="E16" s="454"/>
      <c r="F16" s="454"/>
      <c r="G16" s="454"/>
      <c r="H16" s="454"/>
      <c r="I16" s="454"/>
      <c r="J16" s="454"/>
      <c r="K16" s="455"/>
      <c r="L16" s="456"/>
      <c r="N16" s="454"/>
      <c r="O16" s="454"/>
      <c r="P16" s="454"/>
      <c r="Q16" s="454"/>
      <c r="R16" s="454"/>
      <c r="S16" s="454"/>
      <c r="T16" s="454"/>
      <c r="U16" s="455"/>
      <c r="V16" s="456"/>
      <c r="W16" s="16"/>
      <c r="X16" s="454"/>
      <c r="Y16" s="454"/>
      <c r="Z16" s="454"/>
      <c r="AA16" s="454"/>
      <c r="AB16" s="454"/>
      <c r="AC16" s="454"/>
      <c r="AD16" s="454"/>
      <c r="AE16" s="455"/>
      <c r="AF16" s="456"/>
      <c r="AH16" s="454"/>
      <c r="AI16" s="454"/>
      <c r="AJ16" s="454"/>
      <c r="AK16" s="454"/>
      <c r="AL16" s="454"/>
      <c r="AM16" s="454"/>
      <c r="AN16" s="454"/>
      <c r="AO16" s="455"/>
      <c r="AP16" s="456"/>
      <c r="AR16" s="454"/>
      <c r="AS16" s="454"/>
      <c r="AT16" s="454"/>
      <c r="AU16" s="454"/>
      <c r="AV16" s="454"/>
      <c r="AW16" s="454"/>
      <c r="AX16" s="454"/>
      <c r="AY16" s="455"/>
      <c r="AZ16" s="456"/>
      <c r="BB16" s="681"/>
      <c r="BC16" s="681"/>
      <c r="BD16" s="681"/>
      <c r="BE16" s="681"/>
      <c r="BF16" s="681"/>
      <c r="BG16" s="681"/>
      <c r="BH16" s="681"/>
      <c r="BI16" s="682"/>
      <c r="BJ16" s="682"/>
      <c r="BK16" s="63"/>
      <c r="BL16" s="681"/>
      <c r="BM16" s="681"/>
      <c r="BN16" s="681"/>
      <c r="BO16" s="681"/>
      <c r="BP16" s="681"/>
      <c r="BQ16" s="681"/>
      <c r="BR16" s="681"/>
      <c r="BS16" s="682"/>
      <c r="BT16" s="682"/>
      <c r="BU16" s="63"/>
      <c r="BV16" s="681"/>
      <c r="BW16" s="681"/>
      <c r="BX16" s="681"/>
      <c r="BY16" s="681"/>
      <c r="BZ16" s="681"/>
      <c r="CA16" s="681"/>
      <c r="CB16" s="681"/>
      <c r="CC16" s="682"/>
      <c r="CD16" s="682"/>
      <c r="CE16" s="63"/>
      <c r="CF16" s="681"/>
      <c r="CG16" s="681"/>
      <c r="CH16" s="681"/>
      <c r="CI16" s="681"/>
      <c r="CJ16" s="681"/>
      <c r="CK16" s="681"/>
      <c r="CL16" s="681"/>
      <c r="CM16" s="682"/>
      <c r="CN16" s="682"/>
      <c r="CO16" s="63"/>
      <c r="CP16" s="681"/>
      <c r="CQ16" s="681"/>
      <c r="CR16" s="681"/>
      <c r="CS16" s="681"/>
      <c r="CT16" s="681"/>
      <c r="CU16" s="681"/>
      <c r="CV16" s="681"/>
      <c r="CW16" s="682"/>
      <c r="CX16" s="682"/>
      <c r="CY16" s="63"/>
      <c r="CZ16" s="681"/>
      <c r="DA16" s="681"/>
      <c r="DB16" s="681"/>
      <c r="DC16" s="681"/>
      <c r="DD16" s="681"/>
      <c r="DE16" s="681"/>
      <c r="DF16" s="681"/>
      <c r="DG16" s="682"/>
      <c r="DH16" s="682"/>
    </row>
    <row r="17" spans="3:112">
      <c r="C17" s="457" t="s">
        <v>126</v>
      </c>
      <c r="D17" s="1041"/>
      <c r="E17" s="1041"/>
      <c r="F17" s="1041"/>
      <c r="G17" s="458"/>
      <c r="H17" s="1043"/>
      <c r="I17" s="1043"/>
      <c r="J17" s="1043"/>
      <c r="K17" s="942"/>
      <c r="L17" s="1043"/>
      <c r="N17" s="1041"/>
      <c r="O17" s="1041"/>
      <c r="P17" s="1041"/>
      <c r="Q17" s="458"/>
      <c r="R17" s="1043"/>
      <c r="S17" s="1043"/>
      <c r="T17" s="1043"/>
      <c r="U17" s="942"/>
      <c r="V17" s="1043"/>
      <c r="W17" s="16"/>
      <c r="X17" s="1041"/>
      <c r="Y17" s="1041"/>
      <c r="Z17" s="1041"/>
      <c r="AA17" s="458"/>
      <c r="AB17" s="1043"/>
      <c r="AC17" s="1043"/>
      <c r="AD17" s="1043"/>
      <c r="AE17" s="942"/>
      <c r="AF17" s="1043"/>
      <c r="AH17" s="1041"/>
      <c r="AI17" s="1041"/>
      <c r="AJ17" s="1041"/>
      <c r="AK17" s="458"/>
      <c r="AL17" s="1043"/>
      <c r="AM17" s="1043"/>
      <c r="AN17" s="1043"/>
      <c r="AO17" s="942"/>
      <c r="AP17" s="1043"/>
      <c r="AR17" s="1041"/>
      <c r="AS17" s="1041"/>
      <c r="AT17" s="1041"/>
      <c r="AU17" s="458"/>
      <c r="AV17" s="1043"/>
      <c r="AW17" s="1043"/>
      <c r="AX17" s="1043"/>
      <c r="AY17" s="942"/>
      <c r="AZ17" s="1043"/>
      <c r="BB17" s="686"/>
      <c r="BC17" s="686"/>
      <c r="BD17" s="686"/>
      <c r="BE17" s="683"/>
      <c r="BF17" s="647"/>
      <c r="BG17" s="647"/>
      <c r="BH17" s="647"/>
      <c r="BI17" s="647"/>
      <c r="BJ17" s="647"/>
      <c r="BK17" s="63"/>
      <c r="BL17" s="686"/>
      <c r="BM17" s="686"/>
      <c r="BN17" s="686"/>
      <c r="BO17" s="683"/>
      <c r="BP17" s="647"/>
      <c r="BQ17" s="647"/>
      <c r="BR17" s="647"/>
      <c r="BS17" s="647"/>
      <c r="BT17" s="647"/>
      <c r="BU17" s="63"/>
      <c r="BV17" s="686"/>
      <c r="BW17" s="686"/>
      <c r="BX17" s="686"/>
      <c r="BY17" s="683"/>
      <c r="BZ17" s="647"/>
      <c r="CA17" s="647"/>
      <c r="CB17" s="647"/>
      <c r="CC17" s="647"/>
      <c r="CD17" s="647"/>
      <c r="CE17" s="63"/>
      <c r="CF17" s="686"/>
      <c r="CG17" s="686"/>
      <c r="CH17" s="686"/>
      <c r="CI17" s="683"/>
      <c r="CJ17" s="647"/>
      <c r="CK17" s="647"/>
      <c r="CL17" s="647"/>
      <c r="CM17" s="647"/>
      <c r="CN17" s="647"/>
      <c r="CO17" s="63"/>
      <c r="CP17" s="686"/>
      <c r="CQ17" s="686"/>
      <c r="CR17" s="686"/>
      <c r="CS17" s="683"/>
      <c r="CT17" s="647"/>
      <c r="CU17" s="647"/>
      <c r="CV17" s="647"/>
      <c r="CW17" s="647"/>
      <c r="CX17" s="647"/>
      <c r="CY17" s="63"/>
      <c r="CZ17" s="686"/>
      <c r="DA17" s="686"/>
      <c r="DB17" s="686"/>
      <c r="DC17" s="683"/>
      <c r="DD17" s="647"/>
      <c r="DE17" s="647"/>
      <c r="DF17" s="647"/>
      <c r="DG17" s="647"/>
      <c r="DH17" s="647"/>
    </row>
    <row r="18" spans="3:112">
      <c r="C18" s="457" t="s">
        <v>127</v>
      </c>
      <c r="D18" s="1041"/>
      <c r="E18" s="1041"/>
      <c r="F18" s="1041"/>
      <c r="G18" s="458"/>
      <c r="H18" s="1043"/>
      <c r="I18" s="1043"/>
      <c r="J18" s="1043"/>
      <c r="K18" s="1043"/>
      <c r="L18" s="1043"/>
      <c r="N18" s="1041"/>
      <c r="O18" s="1041"/>
      <c r="P18" s="1041"/>
      <c r="Q18" s="458"/>
      <c r="R18" s="1043"/>
      <c r="S18" s="1043"/>
      <c r="T18" s="1043"/>
      <c r="U18" s="1043"/>
      <c r="V18" s="1043"/>
      <c r="W18" s="16"/>
      <c r="X18" s="1041"/>
      <c r="Y18" s="1041"/>
      <c r="Z18" s="1041"/>
      <c r="AA18" s="458"/>
      <c r="AB18" s="1043"/>
      <c r="AC18" s="1043"/>
      <c r="AD18" s="1043"/>
      <c r="AE18" s="1043"/>
      <c r="AF18" s="1043"/>
      <c r="AH18" s="1041"/>
      <c r="AI18" s="1041"/>
      <c r="AJ18" s="1041"/>
      <c r="AK18" s="458"/>
      <c r="AL18" s="1043"/>
      <c r="AM18" s="1043"/>
      <c r="AN18" s="1043"/>
      <c r="AO18" s="1043"/>
      <c r="AP18" s="1043"/>
      <c r="AR18" s="1041"/>
      <c r="AS18" s="1041"/>
      <c r="AT18" s="1041"/>
      <c r="AU18" s="458"/>
      <c r="AV18" s="1043"/>
      <c r="AW18" s="1043"/>
      <c r="AX18" s="1043"/>
      <c r="AY18" s="1043"/>
      <c r="AZ18" s="1043"/>
      <c r="BB18" s="686"/>
      <c r="BC18" s="686"/>
      <c r="BD18" s="686"/>
      <c r="BE18" s="683"/>
      <c r="BF18" s="647"/>
      <c r="BG18" s="647"/>
      <c r="BH18" s="647"/>
      <c r="BI18" s="647"/>
      <c r="BJ18" s="647"/>
      <c r="BK18" s="63"/>
      <c r="BL18" s="686"/>
      <c r="BM18" s="686"/>
      <c r="BN18" s="686"/>
      <c r="BO18" s="683"/>
      <c r="BP18" s="647"/>
      <c r="BQ18" s="647"/>
      <c r="BR18" s="647"/>
      <c r="BS18" s="647"/>
      <c r="BT18" s="647"/>
      <c r="BU18" s="63"/>
      <c r="BV18" s="686"/>
      <c r="BW18" s="686"/>
      <c r="BX18" s="686"/>
      <c r="BY18" s="683"/>
      <c r="BZ18" s="647"/>
      <c r="CA18" s="647"/>
      <c r="CB18" s="647"/>
      <c r="CC18" s="647"/>
      <c r="CD18" s="647"/>
      <c r="CE18" s="63"/>
      <c r="CF18" s="686"/>
      <c r="CG18" s="686"/>
      <c r="CH18" s="686"/>
      <c r="CI18" s="683"/>
      <c r="CJ18" s="647"/>
      <c r="CK18" s="647"/>
      <c r="CL18" s="647"/>
      <c r="CM18" s="647"/>
      <c r="CN18" s="647"/>
      <c r="CO18" s="63"/>
      <c r="CP18" s="686"/>
      <c r="CQ18" s="686"/>
      <c r="CR18" s="686"/>
      <c r="CS18" s="683"/>
      <c r="CT18" s="647"/>
      <c r="CU18" s="647"/>
      <c r="CV18" s="647"/>
      <c r="CW18" s="647"/>
      <c r="CX18" s="647"/>
      <c r="CY18" s="63"/>
      <c r="CZ18" s="686"/>
      <c r="DA18" s="686"/>
      <c r="DB18" s="686"/>
      <c r="DC18" s="683"/>
      <c r="DD18" s="647"/>
      <c r="DE18" s="647"/>
      <c r="DF18" s="647"/>
      <c r="DG18" s="647"/>
      <c r="DH18" s="647"/>
    </row>
    <row r="19" spans="3:112">
      <c r="C19" s="457" t="s">
        <v>128</v>
      </c>
      <c r="D19" s="1041"/>
      <c r="E19" s="1041"/>
      <c r="F19" s="1041"/>
      <c r="G19" s="458"/>
      <c r="H19" s="1043"/>
      <c r="I19" s="1043"/>
      <c r="J19" s="1043"/>
      <c r="K19" s="1043"/>
      <c r="L19" s="1043"/>
      <c r="N19" s="1041"/>
      <c r="O19" s="1041"/>
      <c r="P19" s="1041"/>
      <c r="Q19" s="458"/>
      <c r="R19" s="1043"/>
      <c r="S19" s="1043"/>
      <c r="T19" s="1043"/>
      <c r="U19" s="1043"/>
      <c r="V19" s="1043"/>
      <c r="W19" s="16"/>
      <c r="X19" s="1041"/>
      <c r="Y19" s="1041"/>
      <c r="Z19" s="1041"/>
      <c r="AA19" s="458"/>
      <c r="AB19" s="1043"/>
      <c r="AC19" s="1043"/>
      <c r="AD19" s="1043"/>
      <c r="AE19" s="1043"/>
      <c r="AF19" s="1043"/>
      <c r="AH19" s="1041"/>
      <c r="AI19" s="1041"/>
      <c r="AJ19" s="1041"/>
      <c r="AK19" s="458"/>
      <c r="AL19" s="1043"/>
      <c r="AM19" s="1043"/>
      <c r="AN19" s="1043"/>
      <c r="AO19" s="1043"/>
      <c r="AP19" s="1043"/>
      <c r="AR19" s="1041"/>
      <c r="AS19" s="1041"/>
      <c r="AT19" s="1041"/>
      <c r="AU19" s="458"/>
      <c r="AV19" s="1043"/>
      <c r="AW19" s="1043"/>
      <c r="AX19" s="1043"/>
      <c r="AY19" s="1043"/>
      <c r="AZ19" s="1043"/>
      <c r="BB19" s="686"/>
      <c r="BC19" s="686"/>
      <c r="BD19" s="686"/>
      <c r="BE19" s="683"/>
      <c r="BF19" s="647"/>
      <c r="BG19" s="647"/>
      <c r="BH19" s="647"/>
      <c r="BI19" s="647"/>
      <c r="BJ19" s="647"/>
      <c r="BK19" s="63"/>
      <c r="BL19" s="686"/>
      <c r="BM19" s="686"/>
      <c r="BN19" s="686"/>
      <c r="BO19" s="683"/>
      <c r="BP19" s="647"/>
      <c r="BQ19" s="647"/>
      <c r="BR19" s="647"/>
      <c r="BS19" s="647"/>
      <c r="BT19" s="647"/>
      <c r="BU19" s="63"/>
      <c r="BV19" s="686"/>
      <c r="BW19" s="686"/>
      <c r="BX19" s="686"/>
      <c r="BY19" s="683"/>
      <c r="BZ19" s="647"/>
      <c r="CA19" s="647"/>
      <c r="CB19" s="647"/>
      <c r="CC19" s="647"/>
      <c r="CD19" s="647"/>
      <c r="CE19" s="63"/>
      <c r="CF19" s="686"/>
      <c r="CG19" s="686"/>
      <c r="CH19" s="686"/>
      <c r="CI19" s="683"/>
      <c r="CJ19" s="647"/>
      <c r="CK19" s="647"/>
      <c r="CL19" s="647"/>
      <c r="CM19" s="647"/>
      <c r="CN19" s="647"/>
      <c r="CO19" s="63"/>
      <c r="CP19" s="686"/>
      <c r="CQ19" s="686"/>
      <c r="CR19" s="686"/>
      <c r="CS19" s="683"/>
      <c r="CT19" s="647"/>
      <c r="CU19" s="647"/>
      <c r="CV19" s="647"/>
      <c r="CW19" s="647"/>
      <c r="CX19" s="647"/>
      <c r="CY19" s="63"/>
      <c r="CZ19" s="686"/>
      <c r="DA19" s="686"/>
      <c r="DB19" s="686"/>
      <c r="DC19" s="683"/>
      <c r="DD19" s="647"/>
      <c r="DE19" s="647"/>
      <c r="DF19" s="647"/>
      <c r="DG19" s="647"/>
      <c r="DH19" s="647"/>
    </row>
    <row r="20" spans="3:112">
      <c r="C20" s="457" t="s">
        <v>129</v>
      </c>
      <c r="D20" s="1041"/>
      <c r="E20" s="1041"/>
      <c r="F20" s="1041"/>
      <c r="G20" s="458"/>
      <c r="H20" s="1043"/>
      <c r="I20" s="1043"/>
      <c r="J20" s="1043"/>
      <c r="K20" s="1043"/>
      <c r="L20" s="1043"/>
      <c r="N20" s="1041"/>
      <c r="O20" s="1041"/>
      <c r="P20" s="1041"/>
      <c r="Q20" s="458"/>
      <c r="R20" s="1043"/>
      <c r="S20" s="1043"/>
      <c r="T20" s="1043"/>
      <c r="U20" s="1043"/>
      <c r="V20" s="1043"/>
      <c r="W20" s="16"/>
      <c r="X20" s="1041"/>
      <c r="Y20" s="1041"/>
      <c r="Z20" s="1041"/>
      <c r="AA20" s="458"/>
      <c r="AB20" s="1043"/>
      <c r="AC20" s="1043"/>
      <c r="AD20" s="1043"/>
      <c r="AE20" s="1043"/>
      <c r="AF20" s="1043"/>
      <c r="AH20" s="1041"/>
      <c r="AI20" s="1041"/>
      <c r="AJ20" s="1041"/>
      <c r="AK20" s="458"/>
      <c r="AL20" s="1043"/>
      <c r="AM20" s="1043"/>
      <c r="AN20" s="1043"/>
      <c r="AO20" s="1043"/>
      <c r="AP20" s="1043"/>
      <c r="AR20" s="1041"/>
      <c r="AS20" s="1041"/>
      <c r="AT20" s="1041"/>
      <c r="AU20" s="458"/>
      <c r="AV20" s="1043"/>
      <c r="AW20" s="1043"/>
      <c r="AX20" s="1043"/>
      <c r="AY20" s="1043"/>
      <c r="AZ20" s="1043"/>
      <c r="BB20" s="686"/>
      <c r="BC20" s="686"/>
      <c r="BD20" s="686"/>
      <c r="BE20" s="683"/>
      <c r="BF20" s="647"/>
      <c r="BG20" s="647"/>
      <c r="BH20" s="647"/>
      <c r="BI20" s="647"/>
      <c r="BJ20" s="647"/>
      <c r="BK20" s="63"/>
      <c r="BL20" s="686"/>
      <c r="BM20" s="686"/>
      <c r="BN20" s="686"/>
      <c r="BO20" s="683"/>
      <c r="BP20" s="647"/>
      <c r="BQ20" s="647"/>
      <c r="BR20" s="647"/>
      <c r="BS20" s="647"/>
      <c r="BT20" s="647"/>
      <c r="BU20" s="63"/>
      <c r="BV20" s="686"/>
      <c r="BW20" s="686"/>
      <c r="BX20" s="686"/>
      <c r="BY20" s="683"/>
      <c r="BZ20" s="647"/>
      <c r="CA20" s="647"/>
      <c r="CB20" s="647"/>
      <c r="CC20" s="647"/>
      <c r="CD20" s="647"/>
      <c r="CE20" s="63"/>
      <c r="CF20" s="686"/>
      <c r="CG20" s="686"/>
      <c r="CH20" s="686"/>
      <c r="CI20" s="683"/>
      <c r="CJ20" s="647"/>
      <c r="CK20" s="647"/>
      <c r="CL20" s="647"/>
      <c r="CM20" s="647"/>
      <c r="CN20" s="647"/>
      <c r="CO20" s="63"/>
      <c r="CP20" s="686"/>
      <c r="CQ20" s="686"/>
      <c r="CR20" s="686"/>
      <c r="CS20" s="683"/>
      <c r="CT20" s="647"/>
      <c r="CU20" s="647"/>
      <c r="CV20" s="647"/>
      <c r="CW20" s="647"/>
      <c r="CX20" s="647"/>
      <c r="CY20" s="63"/>
      <c r="CZ20" s="686"/>
      <c r="DA20" s="686"/>
      <c r="DB20" s="686"/>
      <c r="DC20" s="683"/>
      <c r="DD20" s="647"/>
      <c r="DE20" s="647"/>
      <c r="DF20" s="647"/>
      <c r="DG20" s="647"/>
      <c r="DH20" s="647"/>
    </row>
    <row r="21" spans="3:112">
      <c r="C21" s="457" t="s">
        <v>130</v>
      </c>
      <c r="D21" s="1041"/>
      <c r="E21" s="1041"/>
      <c r="F21" s="1041"/>
      <c r="G21" s="458"/>
      <c r="H21" s="1043"/>
      <c r="I21" s="1043"/>
      <c r="J21" s="1043"/>
      <c r="K21" s="1043"/>
      <c r="L21" s="1043"/>
      <c r="N21" s="1041"/>
      <c r="O21" s="1041"/>
      <c r="P21" s="1041"/>
      <c r="Q21" s="458"/>
      <c r="R21" s="1043"/>
      <c r="S21" s="1043"/>
      <c r="T21" s="1043"/>
      <c r="U21" s="1043"/>
      <c r="V21" s="1043"/>
      <c r="W21" s="16"/>
      <c r="X21" s="1041"/>
      <c r="Y21" s="1041"/>
      <c r="Z21" s="1041"/>
      <c r="AA21" s="458"/>
      <c r="AB21" s="1043"/>
      <c r="AC21" s="1043"/>
      <c r="AD21" s="1043"/>
      <c r="AE21" s="1043"/>
      <c r="AF21" s="1043"/>
      <c r="AH21" s="1041"/>
      <c r="AI21" s="1041"/>
      <c r="AJ21" s="1041"/>
      <c r="AK21" s="458"/>
      <c r="AL21" s="1043"/>
      <c r="AM21" s="1043"/>
      <c r="AN21" s="1043"/>
      <c r="AO21" s="1043"/>
      <c r="AP21" s="1043"/>
      <c r="AR21" s="1041"/>
      <c r="AS21" s="1041"/>
      <c r="AT21" s="1041"/>
      <c r="AU21" s="458"/>
      <c r="AV21" s="1043"/>
      <c r="AW21" s="1043"/>
      <c r="AX21" s="1043"/>
      <c r="AY21" s="1043"/>
      <c r="AZ21" s="1043"/>
      <c r="BB21" s="686"/>
      <c r="BC21" s="686"/>
      <c r="BD21" s="686"/>
      <c r="BE21" s="683"/>
      <c r="BF21" s="647"/>
      <c r="BG21" s="647"/>
      <c r="BH21" s="647"/>
      <c r="BI21" s="647"/>
      <c r="BJ21" s="647"/>
      <c r="BK21" s="63"/>
      <c r="BL21" s="686"/>
      <c r="BM21" s="686"/>
      <c r="BN21" s="686"/>
      <c r="BO21" s="683"/>
      <c r="BP21" s="647"/>
      <c r="BQ21" s="647"/>
      <c r="BR21" s="647"/>
      <c r="BS21" s="647"/>
      <c r="BT21" s="647"/>
      <c r="BU21" s="63"/>
      <c r="BV21" s="686"/>
      <c r="BW21" s="686"/>
      <c r="BX21" s="686"/>
      <c r="BY21" s="683"/>
      <c r="BZ21" s="647"/>
      <c r="CA21" s="647"/>
      <c r="CB21" s="647"/>
      <c r="CC21" s="647"/>
      <c r="CD21" s="647"/>
      <c r="CE21" s="63"/>
      <c r="CF21" s="686"/>
      <c r="CG21" s="686"/>
      <c r="CH21" s="686"/>
      <c r="CI21" s="683"/>
      <c r="CJ21" s="647"/>
      <c r="CK21" s="647"/>
      <c r="CL21" s="647"/>
      <c r="CM21" s="647"/>
      <c r="CN21" s="647"/>
      <c r="CO21" s="63"/>
      <c r="CP21" s="686"/>
      <c r="CQ21" s="686"/>
      <c r="CR21" s="686"/>
      <c r="CS21" s="683"/>
      <c r="CT21" s="647"/>
      <c r="CU21" s="647"/>
      <c r="CV21" s="647"/>
      <c r="CW21" s="647"/>
      <c r="CX21" s="647"/>
      <c r="CY21" s="63"/>
      <c r="CZ21" s="686"/>
      <c r="DA21" s="686"/>
      <c r="DB21" s="686"/>
      <c r="DC21" s="683"/>
      <c r="DD21" s="647"/>
      <c r="DE21" s="647"/>
      <c r="DF21" s="647"/>
      <c r="DG21" s="647"/>
      <c r="DH21" s="647"/>
    </row>
    <row r="22" spans="3:112">
      <c r="C22" s="198"/>
      <c r="D22" s="1041"/>
      <c r="E22" s="1041"/>
      <c r="F22" s="1041"/>
      <c r="G22" s="458"/>
      <c r="H22" s="1043"/>
      <c r="I22" s="1043"/>
      <c r="J22" s="1043"/>
      <c r="K22" s="1043"/>
      <c r="L22" s="1043"/>
      <c r="N22" s="1041"/>
      <c r="O22" s="1041"/>
      <c r="P22" s="1041"/>
      <c r="Q22" s="458"/>
      <c r="R22" s="1043"/>
      <c r="S22" s="1043"/>
      <c r="T22" s="1043"/>
      <c r="U22" s="1043"/>
      <c r="V22" s="1043"/>
      <c r="W22" s="16"/>
      <c r="X22" s="1041"/>
      <c r="Y22" s="1041"/>
      <c r="Z22" s="1041"/>
      <c r="AA22" s="458"/>
      <c r="AB22" s="1043"/>
      <c r="AC22" s="1043"/>
      <c r="AD22" s="1043"/>
      <c r="AE22" s="1043"/>
      <c r="AF22" s="1043"/>
      <c r="AH22" s="1041"/>
      <c r="AI22" s="1041"/>
      <c r="AJ22" s="1041"/>
      <c r="AK22" s="458"/>
      <c r="AL22" s="1043"/>
      <c r="AM22" s="1043"/>
      <c r="AN22" s="1043"/>
      <c r="AO22" s="1043"/>
      <c r="AP22" s="1043"/>
      <c r="AR22" s="1041"/>
      <c r="AS22" s="1041"/>
      <c r="AT22" s="1041"/>
      <c r="AU22" s="458"/>
      <c r="AV22" s="1043"/>
      <c r="AW22" s="1043"/>
      <c r="AX22" s="1043"/>
      <c r="AY22" s="1043"/>
      <c r="AZ22" s="1043"/>
      <c r="BB22" s="686"/>
      <c r="BC22" s="686"/>
      <c r="BD22" s="686"/>
      <c r="BE22" s="683"/>
      <c r="BF22" s="647"/>
      <c r="BG22" s="647"/>
      <c r="BH22" s="647"/>
      <c r="BI22" s="647"/>
      <c r="BJ22" s="647"/>
      <c r="BK22" s="63"/>
      <c r="BL22" s="686"/>
      <c r="BM22" s="686"/>
      <c r="BN22" s="686"/>
      <c r="BO22" s="683"/>
      <c r="BP22" s="647"/>
      <c r="BQ22" s="647"/>
      <c r="BR22" s="647"/>
      <c r="BS22" s="647"/>
      <c r="BT22" s="647"/>
      <c r="BU22" s="63"/>
      <c r="BV22" s="686"/>
      <c r="BW22" s="686"/>
      <c r="BX22" s="686"/>
      <c r="BY22" s="683"/>
      <c r="BZ22" s="647"/>
      <c r="CA22" s="647"/>
      <c r="CB22" s="647"/>
      <c r="CC22" s="647"/>
      <c r="CD22" s="647"/>
      <c r="CE22" s="63"/>
      <c r="CF22" s="686"/>
      <c r="CG22" s="686"/>
      <c r="CH22" s="686"/>
      <c r="CI22" s="683"/>
      <c r="CJ22" s="647"/>
      <c r="CK22" s="647"/>
      <c r="CL22" s="647"/>
      <c r="CM22" s="647"/>
      <c r="CN22" s="647"/>
      <c r="CO22" s="63"/>
      <c r="CP22" s="686"/>
      <c r="CQ22" s="686"/>
      <c r="CR22" s="686"/>
      <c r="CS22" s="683"/>
      <c r="CT22" s="647"/>
      <c r="CU22" s="647"/>
      <c r="CV22" s="647"/>
      <c r="CW22" s="647"/>
      <c r="CX22" s="647"/>
      <c r="CY22" s="63"/>
      <c r="CZ22" s="686"/>
      <c r="DA22" s="686"/>
      <c r="DB22" s="686"/>
      <c r="DC22" s="683"/>
      <c r="DD22" s="647"/>
      <c r="DE22" s="647"/>
      <c r="DF22" s="647"/>
      <c r="DG22" s="647"/>
      <c r="DH22" s="647"/>
    </row>
    <row r="23" spans="3:112" ht="13.5" thickBot="1">
      <c r="C23" s="197"/>
      <c r="D23" s="1041"/>
      <c r="E23" s="1041"/>
      <c r="F23" s="1041"/>
      <c r="G23" s="196"/>
      <c r="H23" s="1043"/>
      <c r="I23" s="1043"/>
      <c r="J23" s="1043"/>
      <c r="K23" s="1043"/>
      <c r="L23" s="1043"/>
      <c r="N23" s="1041"/>
      <c r="O23" s="1041"/>
      <c r="P23" s="1041"/>
      <c r="Q23" s="196"/>
      <c r="R23" s="1043"/>
      <c r="S23" s="1043"/>
      <c r="T23" s="1043"/>
      <c r="U23" s="1043"/>
      <c r="V23" s="1043"/>
      <c r="W23" s="16"/>
      <c r="X23" s="1041"/>
      <c r="Y23" s="1041"/>
      <c r="Z23" s="1041"/>
      <c r="AA23" s="196"/>
      <c r="AB23" s="1043"/>
      <c r="AC23" s="1043"/>
      <c r="AD23" s="1043"/>
      <c r="AE23" s="1043"/>
      <c r="AF23" s="1043"/>
      <c r="AH23" s="1041"/>
      <c r="AI23" s="1041"/>
      <c r="AJ23" s="1041"/>
      <c r="AK23" s="196"/>
      <c r="AL23" s="1043"/>
      <c r="AM23" s="1043"/>
      <c r="AN23" s="1043"/>
      <c r="AO23" s="1043"/>
      <c r="AP23" s="1043"/>
      <c r="AR23" s="1041"/>
      <c r="AS23" s="1041"/>
      <c r="AT23" s="1041"/>
      <c r="AU23" s="196"/>
      <c r="AV23" s="1043"/>
      <c r="AW23" s="1043"/>
      <c r="AX23" s="1043"/>
      <c r="AY23" s="1043"/>
      <c r="AZ23" s="1043"/>
      <c r="BB23" s="686"/>
      <c r="BC23" s="686"/>
      <c r="BD23" s="686"/>
      <c r="BE23" s="683"/>
      <c r="BF23" s="647"/>
      <c r="BG23" s="647"/>
      <c r="BH23" s="647"/>
      <c r="BI23" s="647"/>
      <c r="BJ23" s="647"/>
      <c r="BK23" s="63"/>
      <c r="BL23" s="686"/>
      <c r="BM23" s="686"/>
      <c r="BN23" s="686"/>
      <c r="BO23" s="683"/>
      <c r="BP23" s="647"/>
      <c r="BQ23" s="647"/>
      <c r="BR23" s="647"/>
      <c r="BS23" s="647"/>
      <c r="BT23" s="647"/>
      <c r="BU23" s="63"/>
      <c r="BV23" s="686"/>
      <c r="BW23" s="686"/>
      <c r="BX23" s="686"/>
      <c r="BY23" s="683"/>
      <c r="BZ23" s="647"/>
      <c r="CA23" s="647"/>
      <c r="CB23" s="647"/>
      <c r="CC23" s="647"/>
      <c r="CD23" s="647"/>
      <c r="CE23" s="63"/>
      <c r="CF23" s="686"/>
      <c r="CG23" s="686"/>
      <c r="CH23" s="686"/>
      <c r="CI23" s="683"/>
      <c r="CJ23" s="647"/>
      <c r="CK23" s="647"/>
      <c r="CL23" s="647"/>
      <c r="CM23" s="647"/>
      <c r="CN23" s="647"/>
      <c r="CO23" s="63"/>
      <c r="CP23" s="686"/>
      <c r="CQ23" s="686"/>
      <c r="CR23" s="686"/>
      <c r="CS23" s="683"/>
      <c r="CT23" s="647"/>
      <c r="CU23" s="647"/>
      <c r="CV23" s="647"/>
      <c r="CW23" s="647"/>
      <c r="CX23" s="647"/>
      <c r="CY23" s="63"/>
      <c r="CZ23" s="686"/>
      <c r="DA23" s="686"/>
      <c r="DB23" s="686"/>
      <c r="DC23" s="683"/>
      <c r="DD23" s="647"/>
      <c r="DE23" s="647"/>
      <c r="DF23" s="647"/>
      <c r="DG23" s="647"/>
      <c r="DH23" s="647"/>
    </row>
    <row r="24" spans="3:112" ht="13.5" thickBot="1">
      <c r="C24" s="459" t="s">
        <v>131</v>
      </c>
      <c r="D24" s="1042"/>
      <c r="E24" s="1042"/>
      <c r="F24" s="1042"/>
      <c r="G24" s="460"/>
      <c r="H24" s="1042"/>
      <c r="I24" s="1042"/>
      <c r="J24" s="1042"/>
      <c r="K24" s="1042"/>
      <c r="L24" s="1044"/>
      <c r="N24" s="1042"/>
      <c r="O24" s="1042"/>
      <c r="P24" s="1042"/>
      <c r="Q24" s="460"/>
      <c r="R24" s="1042"/>
      <c r="S24" s="1042"/>
      <c r="T24" s="1042"/>
      <c r="U24" s="1042"/>
      <c r="V24" s="1044"/>
      <c r="W24" s="16"/>
      <c r="X24" s="1042"/>
      <c r="Y24" s="1042"/>
      <c r="Z24" s="1042"/>
      <c r="AA24" s="460"/>
      <c r="AB24" s="1042"/>
      <c r="AC24" s="1042"/>
      <c r="AD24" s="1042"/>
      <c r="AE24" s="1042"/>
      <c r="AF24" s="1044"/>
      <c r="AH24" s="1042"/>
      <c r="AI24" s="1042"/>
      <c r="AJ24" s="1042"/>
      <c r="AK24" s="460"/>
      <c r="AL24" s="1042"/>
      <c r="AM24" s="1042"/>
      <c r="AN24" s="1042"/>
      <c r="AO24" s="1042"/>
      <c r="AP24" s="1044"/>
      <c r="AR24" s="1042"/>
      <c r="AS24" s="1042"/>
      <c r="AT24" s="1042"/>
      <c r="AU24" s="460"/>
      <c r="AV24" s="1042"/>
      <c r="AW24" s="1042"/>
      <c r="AX24" s="1042"/>
      <c r="AY24" s="1042"/>
      <c r="AZ24" s="1044"/>
      <c r="BB24" s="71"/>
      <c r="BC24" s="71"/>
      <c r="BD24" s="71"/>
      <c r="BE24" s="71"/>
      <c r="BF24" s="71"/>
      <c r="BG24" s="71"/>
      <c r="BH24" s="71"/>
      <c r="BI24" s="71"/>
      <c r="BJ24" s="71"/>
      <c r="BK24" s="63"/>
      <c r="BL24" s="71"/>
      <c r="BM24" s="71"/>
      <c r="BN24" s="71"/>
      <c r="BO24" s="71"/>
      <c r="BP24" s="71"/>
      <c r="BQ24" s="71"/>
      <c r="BR24" s="71"/>
      <c r="BS24" s="71"/>
      <c r="BT24" s="71"/>
      <c r="BU24" s="63"/>
      <c r="BV24" s="71"/>
      <c r="BW24" s="71"/>
      <c r="BX24" s="71"/>
      <c r="BY24" s="71"/>
      <c r="BZ24" s="71"/>
      <c r="CA24" s="71"/>
      <c r="CB24" s="71"/>
      <c r="CC24" s="71"/>
      <c r="CD24" s="71"/>
      <c r="CE24" s="63"/>
      <c r="CF24" s="71"/>
      <c r="CG24" s="71"/>
      <c r="CH24" s="71"/>
      <c r="CI24" s="71"/>
      <c r="CJ24" s="71"/>
      <c r="CK24" s="71"/>
      <c r="CL24" s="71"/>
      <c r="CM24" s="71"/>
      <c r="CN24" s="71"/>
      <c r="CO24" s="63"/>
      <c r="CP24" s="71"/>
      <c r="CQ24" s="71"/>
      <c r="CR24" s="71"/>
      <c r="CS24" s="71"/>
      <c r="CT24" s="71"/>
      <c r="CU24" s="71"/>
      <c r="CV24" s="71"/>
      <c r="CW24" s="71"/>
      <c r="CX24" s="71"/>
      <c r="CY24" s="63"/>
      <c r="CZ24" s="71"/>
      <c r="DA24" s="71"/>
      <c r="DB24" s="71"/>
      <c r="DC24" s="71"/>
      <c r="DD24" s="71"/>
      <c r="DE24" s="71"/>
      <c r="DF24" s="71"/>
      <c r="DG24" s="71"/>
      <c r="DH24" s="71"/>
    </row>
    <row r="25" spans="3:112" ht="13.5" thickBot="1">
      <c r="C25" s="69"/>
      <c r="D25" s="70"/>
      <c r="E25" s="71"/>
      <c r="F25" s="71"/>
      <c r="G25" s="71"/>
      <c r="H25" s="71"/>
      <c r="I25" s="71"/>
      <c r="J25" s="71"/>
      <c r="K25" s="71"/>
      <c r="L25" s="199"/>
      <c r="N25" s="70"/>
      <c r="O25" s="71"/>
      <c r="P25" s="71"/>
      <c r="Q25" s="71"/>
      <c r="R25" s="71"/>
      <c r="S25" s="71"/>
      <c r="T25" s="71"/>
      <c r="U25" s="71"/>
      <c r="V25" s="199"/>
      <c r="W25" s="16"/>
      <c r="X25" s="70"/>
      <c r="Y25" s="71"/>
      <c r="Z25" s="71"/>
      <c r="AA25" s="71"/>
      <c r="AB25" s="71"/>
      <c r="AC25" s="71"/>
      <c r="AD25" s="71"/>
      <c r="AE25" s="71"/>
      <c r="AF25" s="199"/>
      <c r="AH25" s="70"/>
      <c r="AI25" s="71"/>
      <c r="AJ25" s="71"/>
      <c r="AK25" s="71"/>
      <c r="AL25" s="71"/>
      <c r="AM25" s="71"/>
      <c r="AN25" s="71"/>
      <c r="AO25" s="71"/>
      <c r="AP25" s="199"/>
      <c r="AR25" s="70"/>
      <c r="AS25" s="71"/>
      <c r="AT25" s="71"/>
      <c r="AU25" s="71"/>
      <c r="AV25" s="71"/>
      <c r="AW25" s="71"/>
      <c r="AX25" s="71"/>
      <c r="AY25" s="71"/>
      <c r="AZ25" s="199"/>
      <c r="BB25" s="71"/>
      <c r="BC25" s="71"/>
      <c r="BD25" s="71"/>
      <c r="BE25" s="71"/>
      <c r="BF25" s="71"/>
      <c r="BG25" s="71"/>
      <c r="BH25" s="71"/>
      <c r="BI25" s="71"/>
      <c r="BJ25" s="71"/>
      <c r="BK25" s="63"/>
      <c r="BL25" s="71"/>
      <c r="BM25" s="71"/>
      <c r="BN25" s="71"/>
      <c r="BO25" s="71"/>
      <c r="BP25" s="71"/>
      <c r="BQ25" s="71"/>
      <c r="BR25" s="71"/>
      <c r="BS25" s="71"/>
      <c r="BT25" s="71"/>
      <c r="BU25" s="63"/>
      <c r="BV25" s="71"/>
      <c r="BW25" s="71"/>
      <c r="BX25" s="71"/>
      <c r="BY25" s="71"/>
      <c r="BZ25" s="71"/>
      <c r="CA25" s="71"/>
      <c r="CB25" s="71"/>
      <c r="CC25" s="71"/>
      <c r="CD25" s="71"/>
      <c r="CE25" s="63"/>
      <c r="CF25" s="71"/>
      <c r="CG25" s="71"/>
      <c r="CH25" s="71"/>
      <c r="CI25" s="71"/>
      <c r="CJ25" s="71"/>
      <c r="CK25" s="71"/>
      <c r="CL25" s="71"/>
      <c r="CM25" s="71"/>
      <c r="CN25" s="71"/>
      <c r="CO25" s="63"/>
      <c r="CP25" s="71"/>
      <c r="CQ25" s="71"/>
      <c r="CR25" s="71"/>
      <c r="CS25" s="71"/>
      <c r="CT25" s="71"/>
      <c r="CU25" s="71"/>
      <c r="CV25" s="71"/>
      <c r="CW25" s="71"/>
      <c r="CX25" s="71"/>
      <c r="CY25" s="63"/>
      <c r="CZ25" s="71"/>
      <c r="DA25" s="71"/>
      <c r="DB25" s="71"/>
      <c r="DC25" s="71"/>
      <c r="DD25" s="71"/>
      <c r="DE25" s="71"/>
      <c r="DF25" s="71"/>
      <c r="DG25" s="71"/>
      <c r="DH25" s="71"/>
    </row>
    <row r="26" spans="3:112" ht="18.75" thickBot="1">
      <c r="C26" s="453" t="s">
        <v>174</v>
      </c>
      <c r="D26" s="454"/>
      <c r="E26" s="454"/>
      <c r="F26" s="454"/>
      <c r="G26" s="454"/>
      <c r="H26" s="454"/>
      <c r="I26" s="454"/>
      <c r="J26" s="454"/>
      <c r="K26" s="454"/>
      <c r="L26" s="456"/>
      <c r="N26" s="454"/>
      <c r="O26" s="454"/>
      <c r="P26" s="454"/>
      <c r="Q26" s="454"/>
      <c r="R26" s="454"/>
      <c r="S26" s="454"/>
      <c r="T26" s="454"/>
      <c r="U26" s="454"/>
      <c r="V26" s="456"/>
      <c r="W26" s="16"/>
      <c r="X26" s="454"/>
      <c r="Y26" s="454"/>
      <c r="Z26" s="454"/>
      <c r="AA26" s="454"/>
      <c r="AB26" s="454"/>
      <c r="AC26" s="454"/>
      <c r="AD26" s="454"/>
      <c r="AE26" s="454"/>
      <c r="AF26" s="456"/>
      <c r="AH26" s="454"/>
      <c r="AI26" s="454"/>
      <c r="AJ26" s="454"/>
      <c r="AK26" s="454"/>
      <c r="AL26" s="454"/>
      <c r="AM26" s="454"/>
      <c r="AN26" s="454"/>
      <c r="AO26" s="454"/>
      <c r="AP26" s="456"/>
      <c r="AR26" s="454"/>
      <c r="AS26" s="454"/>
      <c r="AT26" s="454"/>
      <c r="AU26" s="454"/>
      <c r="AV26" s="454"/>
      <c r="AW26" s="454"/>
      <c r="AX26" s="454"/>
      <c r="AY26" s="454"/>
      <c r="AZ26" s="456"/>
      <c r="BB26" s="681"/>
      <c r="BC26" s="681"/>
      <c r="BD26" s="681"/>
      <c r="BE26" s="681"/>
      <c r="BF26" s="681"/>
      <c r="BG26" s="681"/>
      <c r="BH26" s="681"/>
      <c r="BI26" s="681"/>
      <c r="BJ26" s="682"/>
      <c r="BK26" s="63"/>
      <c r="BL26" s="681"/>
      <c r="BM26" s="681"/>
      <c r="BN26" s="681"/>
      <c r="BO26" s="681"/>
      <c r="BP26" s="681"/>
      <c r="BQ26" s="681"/>
      <c r="BR26" s="681"/>
      <c r="BS26" s="681"/>
      <c r="BT26" s="682"/>
      <c r="BU26" s="63"/>
      <c r="BV26" s="681"/>
      <c r="BW26" s="681"/>
      <c r="BX26" s="681"/>
      <c r="BY26" s="681"/>
      <c r="BZ26" s="681"/>
      <c r="CA26" s="681"/>
      <c r="CB26" s="681"/>
      <c r="CC26" s="681"/>
      <c r="CD26" s="682"/>
      <c r="CE26" s="63"/>
      <c r="CF26" s="681"/>
      <c r="CG26" s="681"/>
      <c r="CH26" s="681"/>
      <c r="CI26" s="681"/>
      <c r="CJ26" s="681"/>
      <c r="CK26" s="681"/>
      <c r="CL26" s="681"/>
      <c r="CM26" s="681"/>
      <c r="CN26" s="682"/>
      <c r="CO26" s="63"/>
      <c r="CP26" s="681"/>
      <c r="CQ26" s="681"/>
      <c r="CR26" s="681"/>
      <c r="CS26" s="681"/>
      <c r="CT26" s="681"/>
      <c r="CU26" s="681"/>
      <c r="CV26" s="681"/>
      <c r="CW26" s="681"/>
      <c r="CX26" s="682"/>
      <c r="CY26" s="63"/>
      <c r="CZ26" s="681"/>
      <c r="DA26" s="681"/>
      <c r="DB26" s="681"/>
      <c r="DC26" s="681"/>
      <c r="DD26" s="681"/>
      <c r="DE26" s="681"/>
      <c r="DF26" s="681"/>
      <c r="DG26" s="681"/>
      <c r="DH26" s="682"/>
    </row>
    <row r="27" spans="3:112">
      <c r="C27" s="457" t="s">
        <v>126</v>
      </c>
      <c r="D27" s="1041"/>
      <c r="E27" s="1041"/>
      <c r="F27" s="1041"/>
      <c r="G27" s="458"/>
      <c r="H27" s="1043"/>
      <c r="I27" s="1043"/>
      <c r="J27" s="1043"/>
      <c r="K27" s="1043"/>
      <c r="L27" s="1043"/>
      <c r="N27" s="1041"/>
      <c r="O27" s="1041"/>
      <c r="P27" s="1041"/>
      <c r="Q27" s="458"/>
      <c r="R27" s="1043"/>
      <c r="S27" s="1043"/>
      <c r="T27" s="1043"/>
      <c r="U27" s="1043"/>
      <c r="V27" s="1043"/>
      <c r="W27" s="16"/>
      <c r="X27" s="1041"/>
      <c r="Y27" s="1041"/>
      <c r="Z27" s="1041"/>
      <c r="AA27" s="458"/>
      <c r="AB27" s="1043"/>
      <c r="AC27" s="1043"/>
      <c r="AD27" s="1043"/>
      <c r="AE27" s="1043"/>
      <c r="AF27" s="1043"/>
      <c r="AH27" s="1041"/>
      <c r="AI27" s="1041"/>
      <c r="AJ27" s="1041"/>
      <c r="AK27" s="458"/>
      <c r="AL27" s="1043"/>
      <c r="AM27" s="1043"/>
      <c r="AN27" s="1043"/>
      <c r="AO27" s="1043"/>
      <c r="AP27" s="1043"/>
      <c r="AR27" s="1041"/>
      <c r="AS27" s="1041"/>
      <c r="AT27" s="1041"/>
      <c r="AU27" s="458"/>
      <c r="AV27" s="1043"/>
      <c r="AW27" s="1043"/>
      <c r="AX27" s="1043"/>
      <c r="AY27" s="1043"/>
      <c r="AZ27" s="1043"/>
      <c r="BB27" s="686"/>
      <c r="BC27" s="686"/>
      <c r="BD27" s="686"/>
      <c r="BE27" s="683"/>
      <c r="BF27" s="647"/>
      <c r="BG27" s="647"/>
      <c r="BH27" s="647"/>
      <c r="BI27" s="647"/>
      <c r="BJ27" s="647"/>
      <c r="BK27" s="63"/>
      <c r="BL27" s="686"/>
      <c r="BM27" s="686"/>
      <c r="BN27" s="686"/>
      <c r="BO27" s="683"/>
      <c r="BP27" s="647"/>
      <c r="BQ27" s="647"/>
      <c r="BR27" s="647"/>
      <c r="BS27" s="647"/>
      <c r="BT27" s="647"/>
      <c r="BU27" s="63"/>
      <c r="BV27" s="686"/>
      <c r="BW27" s="686"/>
      <c r="BX27" s="686"/>
      <c r="BY27" s="683"/>
      <c r="BZ27" s="647"/>
      <c r="CA27" s="647"/>
      <c r="CB27" s="647"/>
      <c r="CC27" s="647"/>
      <c r="CD27" s="647"/>
      <c r="CE27" s="63"/>
      <c r="CF27" s="686"/>
      <c r="CG27" s="686"/>
      <c r="CH27" s="686"/>
      <c r="CI27" s="683"/>
      <c r="CJ27" s="647"/>
      <c r="CK27" s="647"/>
      <c r="CL27" s="647"/>
      <c r="CM27" s="647"/>
      <c r="CN27" s="647"/>
      <c r="CO27" s="63"/>
      <c r="CP27" s="686"/>
      <c r="CQ27" s="686"/>
      <c r="CR27" s="686"/>
      <c r="CS27" s="683"/>
      <c r="CT27" s="647"/>
      <c r="CU27" s="647"/>
      <c r="CV27" s="647"/>
      <c r="CW27" s="647"/>
      <c r="CX27" s="647"/>
      <c r="CY27" s="63"/>
      <c r="CZ27" s="686"/>
      <c r="DA27" s="686"/>
      <c r="DB27" s="686"/>
      <c r="DC27" s="683"/>
      <c r="DD27" s="647"/>
      <c r="DE27" s="647"/>
      <c r="DF27" s="647"/>
      <c r="DG27" s="647"/>
      <c r="DH27" s="647"/>
    </row>
    <row r="28" spans="3:112">
      <c r="C28" s="457" t="s">
        <v>127</v>
      </c>
      <c r="D28" s="1041"/>
      <c r="E28" s="1041"/>
      <c r="F28" s="1041"/>
      <c r="G28" s="458"/>
      <c r="H28" s="1043"/>
      <c r="I28" s="1043"/>
      <c r="J28" s="1043"/>
      <c r="K28" s="1043"/>
      <c r="L28" s="1043"/>
      <c r="N28" s="1041"/>
      <c r="O28" s="1041"/>
      <c r="P28" s="1041"/>
      <c r="Q28" s="458"/>
      <c r="R28" s="1043"/>
      <c r="S28" s="1043"/>
      <c r="T28" s="1043"/>
      <c r="U28" s="1043"/>
      <c r="V28" s="1043"/>
      <c r="W28" s="16"/>
      <c r="X28" s="1041"/>
      <c r="Y28" s="1041"/>
      <c r="Z28" s="1041"/>
      <c r="AA28" s="458"/>
      <c r="AB28" s="1043"/>
      <c r="AC28" s="1043"/>
      <c r="AD28" s="1043"/>
      <c r="AE28" s="1043"/>
      <c r="AF28" s="1043"/>
      <c r="AH28" s="1041"/>
      <c r="AI28" s="1041"/>
      <c r="AJ28" s="1041"/>
      <c r="AK28" s="458"/>
      <c r="AL28" s="1043"/>
      <c r="AM28" s="1043"/>
      <c r="AN28" s="1043"/>
      <c r="AO28" s="1043"/>
      <c r="AP28" s="1043"/>
      <c r="AR28" s="1041"/>
      <c r="AS28" s="1041"/>
      <c r="AT28" s="1041"/>
      <c r="AU28" s="458"/>
      <c r="AV28" s="1043"/>
      <c r="AW28" s="1043"/>
      <c r="AX28" s="1043"/>
      <c r="AY28" s="1043"/>
      <c r="AZ28" s="1043"/>
      <c r="BB28" s="686"/>
      <c r="BC28" s="686"/>
      <c r="BD28" s="686"/>
      <c r="BE28" s="683"/>
      <c r="BF28" s="647"/>
      <c r="BG28" s="647"/>
      <c r="BH28" s="647"/>
      <c r="BI28" s="647"/>
      <c r="BJ28" s="647"/>
      <c r="BK28" s="63"/>
      <c r="BL28" s="686"/>
      <c r="BM28" s="686"/>
      <c r="BN28" s="686"/>
      <c r="BO28" s="683"/>
      <c r="BP28" s="647"/>
      <c r="BQ28" s="647"/>
      <c r="BR28" s="647"/>
      <c r="BS28" s="647"/>
      <c r="BT28" s="647"/>
      <c r="BU28" s="63"/>
      <c r="BV28" s="686"/>
      <c r="BW28" s="686"/>
      <c r="BX28" s="686"/>
      <c r="BY28" s="683"/>
      <c r="BZ28" s="647"/>
      <c r="CA28" s="647"/>
      <c r="CB28" s="647"/>
      <c r="CC28" s="647"/>
      <c r="CD28" s="647"/>
      <c r="CE28" s="63"/>
      <c r="CF28" s="686"/>
      <c r="CG28" s="686"/>
      <c r="CH28" s="686"/>
      <c r="CI28" s="683"/>
      <c r="CJ28" s="647"/>
      <c r="CK28" s="647"/>
      <c r="CL28" s="647"/>
      <c r="CM28" s="647"/>
      <c r="CN28" s="647"/>
      <c r="CO28" s="63"/>
      <c r="CP28" s="686"/>
      <c r="CQ28" s="686"/>
      <c r="CR28" s="686"/>
      <c r="CS28" s="683"/>
      <c r="CT28" s="647"/>
      <c r="CU28" s="647"/>
      <c r="CV28" s="647"/>
      <c r="CW28" s="647"/>
      <c r="CX28" s="647"/>
      <c r="CY28" s="63"/>
      <c r="CZ28" s="686"/>
      <c r="DA28" s="686"/>
      <c r="DB28" s="686"/>
      <c r="DC28" s="683"/>
      <c r="DD28" s="647"/>
      <c r="DE28" s="647"/>
      <c r="DF28" s="647"/>
      <c r="DG28" s="647"/>
      <c r="DH28" s="647"/>
    </row>
    <row r="29" spans="3:112">
      <c r="C29" s="457" t="s">
        <v>128</v>
      </c>
      <c r="D29" s="1041"/>
      <c r="E29" s="1041"/>
      <c r="F29" s="1041"/>
      <c r="G29" s="458"/>
      <c r="H29" s="1043"/>
      <c r="I29" s="1043"/>
      <c r="J29" s="1043"/>
      <c r="K29" s="1043"/>
      <c r="L29" s="1043"/>
      <c r="N29" s="1041"/>
      <c r="O29" s="1041"/>
      <c r="P29" s="1041"/>
      <c r="Q29" s="458"/>
      <c r="R29" s="1043"/>
      <c r="S29" s="1043"/>
      <c r="T29" s="1043"/>
      <c r="U29" s="1043"/>
      <c r="V29" s="1043"/>
      <c r="W29" s="16"/>
      <c r="X29" s="1041"/>
      <c r="Y29" s="1041"/>
      <c r="Z29" s="1041"/>
      <c r="AA29" s="458"/>
      <c r="AB29" s="1043"/>
      <c r="AC29" s="1043"/>
      <c r="AD29" s="1043"/>
      <c r="AE29" s="1043"/>
      <c r="AF29" s="1043"/>
      <c r="AH29" s="1041"/>
      <c r="AI29" s="1041"/>
      <c r="AJ29" s="1041"/>
      <c r="AK29" s="458"/>
      <c r="AL29" s="1043"/>
      <c r="AM29" s="1043"/>
      <c r="AN29" s="1043"/>
      <c r="AO29" s="1043"/>
      <c r="AP29" s="1043"/>
      <c r="AR29" s="1041"/>
      <c r="AS29" s="1041"/>
      <c r="AT29" s="1041"/>
      <c r="AU29" s="458"/>
      <c r="AV29" s="1043"/>
      <c r="AW29" s="1043"/>
      <c r="AX29" s="1043"/>
      <c r="AY29" s="1043"/>
      <c r="AZ29" s="1043"/>
      <c r="BB29" s="686"/>
      <c r="BC29" s="686"/>
      <c r="BD29" s="686"/>
      <c r="BE29" s="683"/>
      <c r="BF29" s="647"/>
      <c r="BG29" s="647"/>
      <c r="BH29" s="647"/>
      <c r="BI29" s="647"/>
      <c r="BJ29" s="647"/>
      <c r="BK29" s="63"/>
      <c r="BL29" s="686"/>
      <c r="BM29" s="686"/>
      <c r="BN29" s="686"/>
      <c r="BO29" s="683"/>
      <c r="BP29" s="647"/>
      <c r="BQ29" s="647"/>
      <c r="BR29" s="647"/>
      <c r="BS29" s="647"/>
      <c r="BT29" s="647"/>
      <c r="BU29" s="63"/>
      <c r="BV29" s="686"/>
      <c r="BW29" s="686"/>
      <c r="BX29" s="686"/>
      <c r="BY29" s="683"/>
      <c r="BZ29" s="647"/>
      <c r="CA29" s="647"/>
      <c r="CB29" s="647"/>
      <c r="CC29" s="647"/>
      <c r="CD29" s="647"/>
      <c r="CE29" s="63"/>
      <c r="CF29" s="686"/>
      <c r="CG29" s="686"/>
      <c r="CH29" s="686"/>
      <c r="CI29" s="683"/>
      <c r="CJ29" s="647"/>
      <c r="CK29" s="647"/>
      <c r="CL29" s="647"/>
      <c r="CM29" s="647"/>
      <c r="CN29" s="647"/>
      <c r="CO29" s="63"/>
      <c r="CP29" s="686"/>
      <c r="CQ29" s="686"/>
      <c r="CR29" s="686"/>
      <c r="CS29" s="683"/>
      <c r="CT29" s="647"/>
      <c r="CU29" s="647"/>
      <c r="CV29" s="647"/>
      <c r="CW29" s="647"/>
      <c r="CX29" s="647"/>
      <c r="CY29" s="63"/>
      <c r="CZ29" s="686"/>
      <c r="DA29" s="686"/>
      <c r="DB29" s="686"/>
      <c r="DC29" s="683"/>
      <c r="DD29" s="647"/>
      <c r="DE29" s="647"/>
      <c r="DF29" s="647"/>
      <c r="DG29" s="647"/>
      <c r="DH29" s="647"/>
    </row>
    <row r="30" spans="3:112">
      <c r="C30" s="457" t="s">
        <v>129</v>
      </c>
      <c r="D30" s="1041"/>
      <c r="E30" s="1041"/>
      <c r="F30" s="1041"/>
      <c r="G30" s="458"/>
      <c r="H30" s="1043"/>
      <c r="I30" s="1043"/>
      <c r="J30" s="1043"/>
      <c r="K30" s="1043"/>
      <c r="L30" s="1043"/>
      <c r="N30" s="1041"/>
      <c r="O30" s="1041"/>
      <c r="P30" s="1041"/>
      <c r="Q30" s="458"/>
      <c r="R30" s="1043"/>
      <c r="S30" s="1043"/>
      <c r="T30" s="1043"/>
      <c r="U30" s="1043"/>
      <c r="V30" s="1043"/>
      <c r="W30" s="16"/>
      <c r="X30" s="1041"/>
      <c r="Y30" s="1041"/>
      <c r="Z30" s="1041"/>
      <c r="AA30" s="458"/>
      <c r="AB30" s="1043"/>
      <c r="AC30" s="1043"/>
      <c r="AD30" s="1043"/>
      <c r="AE30" s="1043"/>
      <c r="AF30" s="1043"/>
      <c r="AH30" s="1041"/>
      <c r="AI30" s="1041"/>
      <c r="AJ30" s="1041"/>
      <c r="AK30" s="458"/>
      <c r="AL30" s="1043"/>
      <c r="AM30" s="1043"/>
      <c r="AN30" s="1043"/>
      <c r="AO30" s="1043"/>
      <c r="AP30" s="1043"/>
      <c r="AR30" s="1041"/>
      <c r="AS30" s="1041"/>
      <c r="AT30" s="1041"/>
      <c r="AU30" s="458"/>
      <c r="AV30" s="1043"/>
      <c r="AW30" s="1043"/>
      <c r="AX30" s="1043"/>
      <c r="AY30" s="1043"/>
      <c r="AZ30" s="1043"/>
      <c r="BB30" s="686"/>
      <c r="BC30" s="686"/>
      <c r="BD30" s="686"/>
      <c r="BE30" s="683"/>
      <c r="BF30" s="647"/>
      <c r="BG30" s="647"/>
      <c r="BH30" s="647"/>
      <c r="BI30" s="647"/>
      <c r="BJ30" s="647"/>
      <c r="BK30" s="63"/>
      <c r="BL30" s="686"/>
      <c r="BM30" s="686"/>
      <c r="BN30" s="686"/>
      <c r="BO30" s="683"/>
      <c r="BP30" s="647"/>
      <c r="BQ30" s="647"/>
      <c r="BR30" s="647"/>
      <c r="BS30" s="647"/>
      <c r="BT30" s="647"/>
      <c r="BU30" s="63"/>
      <c r="BV30" s="686"/>
      <c r="BW30" s="686"/>
      <c r="BX30" s="686"/>
      <c r="BY30" s="683"/>
      <c r="BZ30" s="647"/>
      <c r="CA30" s="647"/>
      <c r="CB30" s="647"/>
      <c r="CC30" s="647"/>
      <c r="CD30" s="647"/>
      <c r="CE30" s="63"/>
      <c r="CF30" s="686"/>
      <c r="CG30" s="686"/>
      <c r="CH30" s="686"/>
      <c r="CI30" s="683"/>
      <c r="CJ30" s="647"/>
      <c r="CK30" s="647"/>
      <c r="CL30" s="647"/>
      <c r="CM30" s="647"/>
      <c r="CN30" s="647"/>
      <c r="CO30" s="63"/>
      <c r="CP30" s="686"/>
      <c r="CQ30" s="686"/>
      <c r="CR30" s="686"/>
      <c r="CS30" s="683"/>
      <c r="CT30" s="647"/>
      <c r="CU30" s="647"/>
      <c r="CV30" s="647"/>
      <c r="CW30" s="647"/>
      <c r="CX30" s="647"/>
      <c r="CY30" s="63"/>
      <c r="CZ30" s="686"/>
      <c r="DA30" s="686"/>
      <c r="DB30" s="686"/>
      <c r="DC30" s="683"/>
      <c r="DD30" s="647"/>
      <c r="DE30" s="647"/>
      <c r="DF30" s="647"/>
      <c r="DG30" s="647"/>
      <c r="DH30" s="647"/>
    </row>
    <row r="31" spans="3:112">
      <c r="C31" s="457" t="s">
        <v>130</v>
      </c>
      <c r="D31" s="1041"/>
      <c r="E31" s="1041"/>
      <c r="F31" s="1041"/>
      <c r="G31" s="458"/>
      <c r="H31" s="1043"/>
      <c r="I31" s="1043"/>
      <c r="J31" s="1043"/>
      <c r="K31" s="1043"/>
      <c r="L31" s="1043"/>
      <c r="N31" s="1041"/>
      <c r="O31" s="1041"/>
      <c r="P31" s="1041"/>
      <c r="Q31" s="458"/>
      <c r="R31" s="1043"/>
      <c r="S31" s="1043"/>
      <c r="T31" s="1043"/>
      <c r="U31" s="1043"/>
      <c r="V31" s="1043"/>
      <c r="W31" s="16"/>
      <c r="X31" s="1041"/>
      <c r="Y31" s="1041"/>
      <c r="Z31" s="1041"/>
      <c r="AA31" s="458"/>
      <c r="AB31" s="1043"/>
      <c r="AC31" s="1043"/>
      <c r="AD31" s="1043"/>
      <c r="AE31" s="1043"/>
      <c r="AF31" s="1043"/>
      <c r="AH31" s="1041"/>
      <c r="AI31" s="1041"/>
      <c r="AJ31" s="1041"/>
      <c r="AK31" s="458"/>
      <c r="AL31" s="1043"/>
      <c r="AM31" s="1043"/>
      <c r="AN31" s="1043"/>
      <c r="AO31" s="1043"/>
      <c r="AP31" s="1043"/>
      <c r="AR31" s="1041"/>
      <c r="AS31" s="1041"/>
      <c r="AT31" s="1041"/>
      <c r="AU31" s="458"/>
      <c r="AV31" s="1043"/>
      <c r="AW31" s="1043"/>
      <c r="AX31" s="1043"/>
      <c r="AY31" s="1043"/>
      <c r="AZ31" s="1043"/>
      <c r="BB31" s="686"/>
      <c r="BC31" s="686"/>
      <c r="BD31" s="686"/>
      <c r="BE31" s="683"/>
      <c r="BF31" s="647"/>
      <c r="BG31" s="647"/>
      <c r="BH31" s="647"/>
      <c r="BI31" s="647"/>
      <c r="BJ31" s="647"/>
      <c r="BK31" s="63"/>
      <c r="BL31" s="686"/>
      <c r="BM31" s="686"/>
      <c r="BN31" s="686"/>
      <c r="BO31" s="683"/>
      <c r="BP31" s="647"/>
      <c r="BQ31" s="647"/>
      <c r="BR31" s="647"/>
      <c r="BS31" s="647"/>
      <c r="BT31" s="647"/>
      <c r="BU31" s="63"/>
      <c r="BV31" s="686"/>
      <c r="BW31" s="686"/>
      <c r="BX31" s="686"/>
      <c r="BY31" s="683"/>
      <c r="BZ31" s="647"/>
      <c r="CA31" s="647"/>
      <c r="CB31" s="647"/>
      <c r="CC31" s="647"/>
      <c r="CD31" s="647"/>
      <c r="CE31" s="63"/>
      <c r="CF31" s="686"/>
      <c r="CG31" s="686"/>
      <c r="CH31" s="686"/>
      <c r="CI31" s="683"/>
      <c r="CJ31" s="647"/>
      <c r="CK31" s="647"/>
      <c r="CL31" s="647"/>
      <c r="CM31" s="647"/>
      <c r="CN31" s="647"/>
      <c r="CO31" s="63"/>
      <c r="CP31" s="686"/>
      <c r="CQ31" s="686"/>
      <c r="CR31" s="686"/>
      <c r="CS31" s="683"/>
      <c r="CT31" s="647"/>
      <c r="CU31" s="647"/>
      <c r="CV31" s="647"/>
      <c r="CW31" s="647"/>
      <c r="CX31" s="647"/>
      <c r="CY31" s="63"/>
      <c r="CZ31" s="686"/>
      <c r="DA31" s="686"/>
      <c r="DB31" s="686"/>
      <c r="DC31" s="683"/>
      <c r="DD31" s="647"/>
      <c r="DE31" s="647"/>
      <c r="DF31" s="647"/>
      <c r="DG31" s="647"/>
      <c r="DH31" s="647"/>
    </row>
    <row r="32" spans="3:112">
      <c r="C32" s="457"/>
      <c r="D32" s="1041"/>
      <c r="E32" s="1041"/>
      <c r="F32" s="1041"/>
      <c r="G32" s="458"/>
      <c r="H32" s="1043"/>
      <c r="I32" s="1043"/>
      <c r="J32" s="1043"/>
      <c r="K32" s="1043"/>
      <c r="L32" s="1043"/>
      <c r="N32" s="1041"/>
      <c r="O32" s="1041"/>
      <c r="P32" s="1041"/>
      <c r="Q32" s="458"/>
      <c r="R32" s="1043"/>
      <c r="S32" s="1043"/>
      <c r="T32" s="1043"/>
      <c r="U32" s="1043"/>
      <c r="V32" s="1043"/>
      <c r="W32" s="16"/>
      <c r="X32" s="1041"/>
      <c r="Y32" s="1041"/>
      <c r="Z32" s="1041"/>
      <c r="AA32" s="458"/>
      <c r="AB32" s="1043"/>
      <c r="AC32" s="1043"/>
      <c r="AD32" s="1043"/>
      <c r="AE32" s="1043"/>
      <c r="AF32" s="1043"/>
      <c r="AH32" s="1041"/>
      <c r="AI32" s="1041"/>
      <c r="AJ32" s="1041"/>
      <c r="AK32" s="458"/>
      <c r="AL32" s="1043"/>
      <c r="AM32" s="1043"/>
      <c r="AN32" s="1043"/>
      <c r="AO32" s="1043"/>
      <c r="AP32" s="1043"/>
      <c r="AR32" s="1041"/>
      <c r="AS32" s="1041"/>
      <c r="AT32" s="1041"/>
      <c r="AU32" s="458"/>
      <c r="AV32" s="1043"/>
      <c r="AW32" s="1043"/>
      <c r="AX32" s="1043"/>
      <c r="AY32" s="1043"/>
      <c r="AZ32" s="1043"/>
      <c r="BB32" s="686"/>
      <c r="BC32" s="686"/>
      <c r="BD32" s="686"/>
      <c r="BE32" s="683"/>
      <c r="BF32" s="647"/>
      <c r="BG32" s="647"/>
      <c r="BH32" s="647"/>
      <c r="BI32" s="647"/>
      <c r="BJ32" s="647"/>
      <c r="BK32" s="63"/>
      <c r="BL32" s="686"/>
      <c r="BM32" s="686"/>
      <c r="BN32" s="686"/>
      <c r="BO32" s="683"/>
      <c r="BP32" s="647"/>
      <c r="BQ32" s="647"/>
      <c r="BR32" s="647"/>
      <c r="BS32" s="647"/>
      <c r="BT32" s="647"/>
      <c r="BU32" s="63"/>
      <c r="BV32" s="686"/>
      <c r="BW32" s="686"/>
      <c r="BX32" s="686"/>
      <c r="BY32" s="683"/>
      <c r="BZ32" s="647"/>
      <c r="CA32" s="647"/>
      <c r="CB32" s="647"/>
      <c r="CC32" s="647"/>
      <c r="CD32" s="647"/>
      <c r="CE32" s="63"/>
      <c r="CF32" s="686"/>
      <c r="CG32" s="686"/>
      <c r="CH32" s="686"/>
      <c r="CI32" s="683"/>
      <c r="CJ32" s="647"/>
      <c r="CK32" s="647"/>
      <c r="CL32" s="647"/>
      <c r="CM32" s="647"/>
      <c r="CN32" s="647"/>
      <c r="CO32" s="63"/>
      <c r="CP32" s="686"/>
      <c r="CQ32" s="686"/>
      <c r="CR32" s="686"/>
      <c r="CS32" s="683"/>
      <c r="CT32" s="647"/>
      <c r="CU32" s="647"/>
      <c r="CV32" s="647"/>
      <c r="CW32" s="647"/>
      <c r="CX32" s="647"/>
      <c r="CY32" s="63"/>
      <c r="CZ32" s="686"/>
      <c r="DA32" s="686"/>
      <c r="DB32" s="686"/>
      <c r="DC32" s="683"/>
      <c r="DD32" s="647"/>
      <c r="DE32" s="647"/>
      <c r="DF32" s="647"/>
      <c r="DG32" s="647"/>
      <c r="DH32" s="647"/>
    </row>
    <row r="33" spans="3:112" ht="13.5" thickBot="1">
      <c r="C33" s="197"/>
      <c r="D33" s="1041"/>
      <c r="E33" s="1041"/>
      <c r="F33" s="1041"/>
      <c r="G33" s="196"/>
      <c r="H33" s="1043"/>
      <c r="I33" s="1043"/>
      <c r="J33" s="1043"/>
      <c r="K33" s="1043"/>
      <c r="L33" s="1043"/>
      <c r="N33" s="1041"/>
      <c r="O33" s="1041"/>
      <c r="P33" s="1041"/>
      <c r="Q33" s="196"/>
      <c r="R33" s="1043"/>
      <c r="S33" s="1043"/>
      <c r="T33" s="1043"/>
      <c r="U33" s="1043"/>
      <c r="V33" s="1043"/>
      <c r="W33" s="16"/>
      <c r="X33" s="1041"/>
      <c r="Y33" s="1041"/>
      <c r="Z33" s="1041"/>
      <c r="AA33" s="196"/>
      <c r="AB33" s="1043"/>
      <c r="AC33" s="1043"/>
      <c r="AD33" s="1043"/>
      <c r="AE33" s="1043"/>
      <c r="AF33" s="1043"/>
      <c r="AH33" s="1041"/>
      <c r="AI33" s="1041"/>
      <c r="AJ33" s="1041"/>
      <c r="AK33" s="196"/>
      <c r="AL33" s="1043"/>
      <c r="AM33" s="1043"/>
      <c r="AN33" s="1043"/>
      <c r="AO33" s="1043"/>
      <c r="AP33" s="1043"/>
      <c r="AR33" s="1041"/>
      <c r="AS33" s="1041"/>
      <c r="AT33" s="1041"/>
      <c r="AU33" s="196"/>
      <c r="AV33" s="1043"/>
      <c r="AW33" s="1043"/>
      <c r="AX33" s="1043"/>
      <c r="AY33" s="1043"/>
      <c r="AZ33" s="1043"/>
      <c r="BB33" s="686"/>
      <c r="BC33" s="686"/>
      <c r="BD33" s="686"/>
      <c r="BE33" s="683"/>
      <c r="BF33" s="647"/>
      <c r="BG33" s="647"/>
      <c r="BH33" s="647"/>
      <c r="BI33" s="647"/>
      <c r="BJ33" s="647"/>
      <c r="BK33" s="63"/>
      <c r="BL33" s="686"/>
      <c r="BM33" s="686"/>
      <c r="BN33" s="686"/>
      <c r="BO33" s="683"/>
      <c r="BP33" s="647"/>
      <c r="BQ33" s="647"/>
      <c r="BR33" s="647"/>
      <c r="BS33" s="647"/>
      <c r="BT33" s="647"/>
      <c r="BU33" s="63"/>
      <c r="BV33" s="686"/>
      <c r="BW33" s="686"/>
      <c r="BX33" s="686"/>
      <c r="BY33" s="683"/>
      <c r="BZ33" s="647"/>
      <c r="CA33" s="647"/>
      <c r="CB33" s="647"/>
      <c r="CC33" s="647"/>
      <c r="CD33" s="647"/>
      <c r="CE33" s="63"/>
      <c r="CF33" s="686"/>
      <c r="CG33" s="686"/>
      <c r="CH33" s="686"/>
      <c r="CI33" s="683"/>
      <c r="CJ33" s="647"/>
      <c r="CK33" s="647"/>
      <c r="CL33" s="647"/>
      <c r="CM33" s="647"/>
      <c r="CN33" s="647"/>
      <c r="CO33" s="63"/>
      <c r="CP33" s="686"/>
      <c r="CQ33" s="686"/>
      <c r="CR33" s="686"/>
      <c r="CS33" s="683"/>
      <c r="CT33" s="647"/>
      <c r="CU33" s="647"/>
      <c r="CV33" s="647"/>
      <c r="CW33" s="647"/>
      <c r="CX33" s="647"/>
      <c r="CY33" s="63"/>
      <c r="CZ33" s="686"/>
      <c r="DA33" s="686"/>
      <c r="DB33" s="686"/>
      <c r="DC33" s="683"/>
      <c r="DD33" s="647"/>
      <c r="DE33" s="647"/>
      <c r="DF33" s="647"/>
      <c r="DG33" s="647"/>
      <c r="DH33" s="647"/>
    </row>
    <row r="34" spans="3:112" ht="13.5" thickBot="1">
      <c r="C34" s="459" t="s">
        <v>729</v>
      </c>
      <c r="D34" s="1042"/>
      <c r="E34" s="1042"/>
      <c r="F34" s="1042"/>
      <c r="G34" s="460"/>
      <c r="H34" s="1042"/>
      <c r="I34" s="1042"/>
      <c r="J34" s="1042"/>
      <c r="K34" s="1042"/>
      <c r="L34" s="1044"/>
      <c r="N34" s="1042"/>
      <c r="O34" s="1042"/>
      <c r="P34" s="1042"/>
      <c r="Q34" s="460"/>
      <c r="R34" s="1042"/>
      <c r="S34" s="1042"/>
      <c r="T34" s="1042"/>
      <c r="U34" s="1042"/>
      <c r="V34" s="1044"/>
      <c r="W34" s="16"/>
      <c r="X34" s="1042"/>
      <c r="Y34" s="1042"/>
      <c r="Z34" s="1042"/>
      <c r="AA34" s="460"/>
      <c r="AB34" s="1042"/>
      <c r="AC34" s="1042"/>
      <c r="AD34" s="1042"/>
      <c r="AE34" s="1042"/>
      <c r="AF34" s="1044"/>
      <c r="AH34" s="1042"/>
      <c r="AI34" s="1042"/>
      <c r="AJ34" s="1042"/>
      <c r="AK34" s="460"/>
      <c r="AL34" s="1042"/>
      <c r="AM34" s="1042"/>
      <c r="AN34" s="1042"/>
      <c r="AO34" s="1042"/>
      <c r="AP34" s="1044"/>
      <c r="AR34" s="1042"/>
      <c r="AS34" s="1042"/>
      <c r="AT34" s="1042"/>
      <c r="AU34" s="460"/>
      <c r="AV34" s="1042"/>
      <c r="AW34" s="1042"/>
      <c r="AX34" s="1042"/>
      <c r="AY34" s="1042"/>
      <c r="AZ34" s="1044"/>
      <c r="BB34" s="71"/>
      <c r="BC34" s="71"/>
      <c r="BD34" s="71"/>
      <c r="BE34" s="71"/>
      <c r="BF34" s="71"/>
      <c r="BG34" s="71"/>
      <c r="BH34" s="71"/>
      <c r="BI34" s="71"/>
      <c r="BJ34" s="71"/>
      <c r="BK34" s="63"/>
      <c r="BL34" s="71"/>
      <c r="BM34" s="71"/>
      <c r="BN34" s="71"/>
      <c r="BO34" s="71"/>
      <c r="BP34" s="71"/>
      <c r="BQ34" s="71"/>
      <c r="BR34" s="71"/>
      <c r="BS34" s="71"/>
      <c r="BT34" s="71"/>
      <c r="BU34" s="63"/>
      <c r="BV34" s="71"/>
      <c r="BW34" s="71"/>
      <c r="BX34" s="71"/>
      <c r="BY34" s="71"/>
      <c r="BZ34" s="71"/>
      <c r="CA34" s="71"/>
      <c r="CB34" s="71"/>
      <c r="CC34" s="71"/>
      <c r="CD34" s="71"/>
      <c r="CE34" s="63"/>
      <c r="CF34" s="71"/>
      <c r="CG34" s="71"/>
      <c r="CH34" s="71"/>
      <c r="CI34" s="71"/>
      <c r="CJ34" s="71"/>
      <c r="CK34" s="71"/>
      <c r="CL34" s="71"/>
      <c r="CM34" s="71"/>
      <c r="CN34" s="71"/>
      <c r="CO34" s="63"/>
      <c r="CP34" s="71"/>
      <c r="CQ34" s="71"/>
      <c r="CR34" s="71"/>
      <c r="CS34" s="71"/>
      <c r="CT34" s="71"/>
      <c r="CU34" s="71"/>
      <c r="CV34" s="71"/>
      <c r="CW34" s="71"/>
      <c r="CX34" s="71"/>
      <c r="CY34" s="63"/>
      <c r="CZ34" s="71"/>
      <c r="DA34" s="71"/>
      <c r="DB34" s="71"/>
      <c r="DC34" s="71"/>
      <c r="DD34" s="71"/>
      <c r="DE34" s="71"/>
      <c r="DF34" s="71"/>
      <c r="DG34" s="71"/>
      <c r="DH34" s="71"/>
    </row>
    <row r="35" spans="3:112" ht="13.5" thickBot="1">
      <c r="C35" s="69"/>
      <c r="D35" s="70"/>
      <c r="E35" s="71"/>
      <c r="F35" s="71"/>
      <c r="G35" s="71"/>
      <c r="H35" s="71"/>
      <c r="I35" s="71"/>
      <c r="J35" s="71"/>
      <c r="K35" s="71"/>
      <c r="L35" s="199"/>
      <c r="N35" s="70"/>
      <c r="O35" s="71"/>
      <c r="P35" s="71"/>
      <c r="Q35" s="71"/>
      <c r="R35" s="71"/>
      <c r="S35" s="71"/>
      <c r="T35" s="71"/>
      <c r="U35" s="71"/>
      <c r="V35" s="199"/>
      <c r="W35" s="16"/>
      <c r="X35" s="70"/>
      <c r="Y35" s="71"/>
      <c r="Z35" s="71"/>
      <c r="AA35" s="71"/>
      <c r="AB35" s="71"/>
      <c r="AC35" s="71"/>
      <c r="AD35" s="71"/>
      <c r="AE35" s="71"/>
      <c r="AF35" s="199"/>
      <c r="AH35" s="70"/>
      <c r="AI35" s="71"/>
      <c r="AJ35" s="71"/>
      <c r="AK35" s="71"/>
      <c r="AL35" s="71"/>
      <c r="AM35" s="71"/>
      <c r="AN35" s="71"/>
      <c r="AO35" s="71"/>
      <c r="AP35" s="199"/>
      <c r="AR35" s="70"/>
      <c r="AS35" s="71"/>
      <c r="AT35" s="71"/>
      <c r="AU35" s="71"/>
      <c r="AV35" s="71"/>
      <c r="AW35" s="71"/>
      <c r="AX35" s="71"/>
      <c r="AY35" s="71"/>
      <c r="AZ35" s="199"/>
      <c r="BB35" s="71"/>
      <c r="BC35" s="71"/>
      <c r="BD35" s="71"/>
      <c r="BE35" s="71"/>
      <c r="BF35" s="71"/>
      <c r="BG35" s="71"/>
      <c r="BH35" s="71"/>
      <c r="BI35" s="71"/>
      <c r="BJ35" s="71"/>
      <c r="BK35" s="63"/>
      <c r="BL35" s="71"/>
      <c r="BM35" s="71"/>
      <c r="BN35" s="71"/>
      <c r="BO35" s="71"/>
      <c r="BP35" s="71"/>
      <c r="BQ35" s="71"/>
      <c r="BR35" s="71"/>
      <c r="BS35" s="71"/>
      <c r="BT35" s="71"/>
      <c r="BU35" s="63"/>
      <c r="BV35" s="71"/>
      <c r="BW35" s="71"/>
      <c r="BX35" s="71"/>
      <c r="BY35" s="71"/>
      <c r="BZ35" s="71"/>
      <c r="CA35" s="71"/>
      <c r="CB35" s="71"/>
      <c r="CC35" s="71"/>
      <c r="CD35" s="71"/>
      <c r="CE35" s="63"/>
      <c r="CF35" s="71"/>
      <c r="CG35" s="71"/>
      <c r="CH35" s="71"/>
      <c r="CI35" s="71"/>
      <c r="CJ35" s="71"/>
      <c r="CK35" s="71"/>
      <c r="CL35" s="71"/>
      <c r="CM35" s="71"/>
      <c r="CN35" s="71"/>
      <c r="CO35" s="63"/>
      <c r="CP35" s="71"/>
      <c r="CQ35" s="71"/>
      <c r="CR35" s="71"/>
      <c r="CS35" s="71"/>
      <c r="CT35" s="71"/>
      <c r="CU35" s="71"/>
      <c r="CV35" s="71"/>
      <c r="CW35" s="71"/>
      <c r="CX35" s="71"/>
      <c r="CY35" s="63"/>
      <c r="CZ35" s="71"/>
      <c r="DA35" s="71"/>
      <c r="DB35" s="71"/>
      <c r="DC35" s="71"/>
      <c r="DD35" s="71"/>
      <c r="DE35" s="71"/>
      <c r="DF35" s="71"/>
      <c r="DG35" s="71"/>
      <c r="DH35" s="71"/>
    </row>
    <row r="36" spans="3:112" ht="18.75" thickBot="1">
      <c r="C36" s="453" t="s">
        <v>132</v>
      </c>
      <c r="D36" s="454"/>
      <c r="E36" s="454"/>
      <c r="F36" s="454"/>
      <c r="G36" s="454"/>
      <c r="H36" s="454"/>
      <c r="I36" s="454"/>
      <c r="J36" s="454"/>
      <c r="K36" s="454"/>
      <c r="L36" s="456"/>
      <c r="N36" s="454"/>
      <c r="O36" s="454"/>
      <c r="P36" s="454"/>
      <c r="Q36" s="454"/>
      <c r="R36" s="454"/>
      <c r="S36" s="454"/>
      <c r="T36" s="454"/>
      <c r="U36" s="454"/>
      <c r="V36" s="456"/>
      <c r="W36" s="16"/>
      <c r="X36" s="454"/>
      <c r="Y36" s="454"/>
      <c r="Z36" s="454"/>
      <c r="AA36" s="454"/>
      <c r="AB36" s="454"/>
      <c r="AC36" s="454"/>
      <c r="AD36" s="454"/>
      <c r="AE36" s="454"/>
      <c r="AF36" s="456"/>
      <c r="AH36" s="454"/>
      <c r="AI36" s="454"/>
      <c r="AJ36" s="454"/>
      <c r="AK36" s="454"/>
      <c r="AL36" s="454"/>
      <c r="AM36" s="454"/>
      <c r="AN36" s="454"/>
      <c r="AO36" s="454"/>
      <c r="AP36" s="456"/>
      <c r="AR36" s="454"/>
      <c r="AS36" s="454"/>
      <c r="AT36" s="454"/>
      <c r="AU36" s="454"/>
      <c r="AV36" s="454"/>
      <c r="AW36" s="454"/>
      <c r="AX36" s="454"/>
      <c r="AY36" s="454"/>
      <c r="AZ36" s="456"/>
      <c r="BB36" s="681"/>
      <c r="BC36" s="681"/>
      <c r="BD36" s="681"/>
      <c r="BE36" s="681"/>
      <c r="BF36" s="681"/>
      <c r="BG36" s="681"/>
      <c r="BH36" s="681"/>
      <c r="BI36" s="681"/>
      <c r="BJ36" s="682"/>
      <c r="BK36" s="63"/>
      <c r="BL36" s="681"/>
      <c r="BM36" s="681"/>
      <c r="BN36" s="681"/>
      <c r="BO36" s="681"/>
      <c r="BP36" s="681"/>
      <c r="BQ36" s="681"/>
      <c r="BR36" s="681"/>
      <c r="BS36" s="681"/>
      <c r="BT36" s="682"/>
      <c r="BU36" s="63"/>
      <c r="BV36" s="681"/>
      <c r="BW36" s="681"/>
      <c r="BX36" s="681"/>
      <c r="BY36" s="681"/>
      <c r="BZ36" s="681"/>
      <c r="CA36" s="681"/>
      <c r="CB36" s="681"/>
      <c r="CC36" s="681"/>
      <c r="CD36" s="682"/>
      <c r="CE36" s="63"/>
      <c r="CF36" s="681"/>
      <c r="CG36" s="681"/>
      <c r="CH36" s="681"/>
      <c r="CI36" s="681"/>
      <c r="CJ36" s="681"/>
      <c r="CK36" s="681"/>
      <c r="CL36" s="681"/>
      <c r="CM36" s="681"/>
      <c r="CN36" s="682"/>
      <c r="CO36" s="63"/>
      <c r="CP36" s="681"/>
      <c r="CQ36" s="681"/>
      <c r="CR36" s="681"/>
      <c r="CS36" s="681"/>
      <c r="CT36" s="681"/>
      <c r="CU36" s="681"/>
      <c r="CV36" s="681"/>
      <c r="CW36" s="681"/>
      <c r="CX36" s="682"/>
      <c r="CY36" s="63"/>
      <c r="CZ36" s="681"/>
      <c r="DA36" s="681"/>
      <c r="DB36" s="681"/>
      <c r="DC36" s="681"/>
      <c r="DD36" s="681"/>
      <c r="DE36" s="681"/>
      <c r="DF36" s="681"/>
      <c r="DG36" s="681"/>
      <c r="DH36" s="682"/>
    </row>
    <row r="37" spans="3:112">
      <c r="C37" s="457" t="s">
        <v>126</v>
      </c>
      <c r="D37" s="1041"/>
      <c r="E37" s="1041"/>
      <c r="F37" s="1041"/>
      <c r="G37" s="458"/>
      <c r="H37" s="1043"/>
      <c r="I37" s="1043"/>
      <c r="J37" s="1043"/>
      <c r="K37" s="1043"/>
      <c r="L37" s="1043"/>
      <c r="N37" s="1041"/>
      <c r="O37" s="1041"/>
      <c r="P37" s="1041"/>
      <c r="Q37" s="458"/>
      <c r="R37" s="1043"/>
      <c r="S37" s="1043"/>
      <c r="T37" s="1043"/>
      <c r="U37" s="1043"/>
      <c r="V37" s="1043"/>
      <c r="W37" s="16"/>
      <c r="X37" s="1041"/>
      <c r="Y37" s="1041"/>
      <c r="Z37" s="1041"/>
      <c r="AA37" s="458"/>
      <c r="AB37" s="1043"/>
      <c r="AC37" s="1043"/>
      <c r="AD37" s="1043"/>
      <c r="AE37" s="1043"/>
      <c r="AF37" s="1043"/>
      <c r="AH37" s="1041"/>
      <c r="AI37" s="1041"/>
      <c r="AJ37" s="1041"/>
      <c r="AK37" s="458"/>
      <c r="AL37" s="1043"/>
      <c r="AM37" s="1043"/>
      <c r="AN37" s="1043"/>
      <c r="AO37" s="1043"/>
      <c r="AP37" s="1043"/>
      <c r="AR37" s="1041"/>
      <c r="AS37" s="1041"/>
      <c r="AT37" s="1041"/>
      <c r="AU37" s="458"/>
      <c r="AV37" s="1043"/>
      <c r="AW37" s="1043"/>
      <c r="AX37" s="1043"/>
      <c r="AY37" s="1043"/>
      <c r="AZ37" s="1043"/>
      <c r="BB37" s="686"/>
      <c r="BC37" s="686"/>
      <c r="BD37" s="686"/>
      <c r="BE37" s="683"/>
      <c r="BF37" s="647"/>
      <c r="BG37" s="647"/>
      <c r="BH37" s="647"/>
      <c r="BI37" s="647"/>
      <c r="BJ37" s="647"/>
      <c r="BK37" s="63"/>
      <c r="BL37" s="686"/>
      <c r="BM37" s="686"/>
      <c r="BN37" s="686"/>
      <c r="BO37" s="683"/>
      <c r="BP37" s="647"/>
      <c r="BQ37" s="647"/>
      <c r="BR37" s="647"/>
      <c r="BS37" s="647"/>
      <c r="BT37" s="647"/>
      <c r="BU37" s="63"/>
      <c r="BV37" s="686"/>
      <c r="BW37" s="686"/>
      <c r="BX37" s="686"/>
      <c r="BY37" s="683"/>
      <c r="BZ37" s="647"/>
      <c r="CA37" s="647"/>
      <c r="CB37" s="647"/>
      <c r="CC37" s="647"/>
      <c r="CD37" s="647"/>
      <c r="CE37" s="63"/>
      <c r="CF37" s="686"/>
      <c r="CG37" s="686"/>
      <c r="CH37" s="686"/>
      <c r="CI37" s="683"/>
      <c r="CJ37" s="647"/>
      <c r="CK37" s="647"/>
      <c r="CL37" s="647"/>
      <c r="CM37" s="647"/>
      <c r="CN37" s="647"/>
      <c r="CO37" s="63"/>
      <c r="CP37" s="686"/>
      <c r="CQ37" s="686"/>
      <c r="CR37" s="686"/>
      <c r="CS37" s="683"/>
      <c r="CT37" s="647"/>
      <c r="CU37" s="647"/>
      <c r="CV37" s="647"/>
      <c r="CW37" s="647"/>
      <c r="CX37" s="647"/>
      <c r="CY37" s="63"/>
      <c r="CZ37" s="686"/>
      <c r="DA37" s="686"/>
      <c r="DB37" s="686"/>
      <c r="DC37" s="683"/>
      <c r="DD37" s="647"/>
      <c r="DE37" s="647"/>
      <c r="DF37" s="647"/>
      <c r="DG37" s="647"/>
      <c r="DH37" s="647"/>
    </row>
    <row r="38" spans="3:112">
      <c r="C38" s="457" t="s">
        <v>127</v>
      </c>
      <c r="D38" s="1041"/>
      <c r="E38" s="1041"/>
      <c r="F38" s="1041"/>
      <c r="G38" s="458"/>
      <c r="H38" s="1043"/>
      <c r="I38" s="1043"/>
      <c r="J38" s="1043"/>
      <c r="K38" s="1043"/>
      <c r="L38" s="1043"/>
      <c r="N38" s="1041"/>
      <c r="O38" s="1041"/>
      <c r="P38" s="1041"/>
      <c r="Q38" s="458"/>
      <c r="R38" s="1043"/>
      <c r="S38" s="1043"/>
      <c r="T38" s="1043"/>
      <c r="U38" s="1043"/>
      <c r="V38" s="1043"/>
      <c r="W38" s="16"/>
      <c r="X38" s="1041"/>
      <c r="Y38" s="1041"/>
      <c r="Z38" s="1041"/>
      <c r="AA38" s="458"/>
      <c r="AB38" s="1043"/>
      <c r="AC38" s="1043"/>
      <c r="AD38" s="1043"/>
      <c r="AE38" s="1043"/>
      <c r="AF38" s="1043"/>
      <c r="AH38" s="1041"/>
      <c r="AI38" s="1041"/>
      <c r="AJ38" s="1041"/>
      <c r="AK38" s="458"/>
      <c r="AL38" s="1043"/>
      <c r="AM38" s="1043"/>
      <c r="AN38" s="1043"/>
      <c r="AO38" s="1043"/>
      <c r="AP38" s="1043"/>
      <c r="AR38" s="1041"/>
      <c r="AS38" s="1041"/>
      <c r="AT38" s="1041"/>
      <c r="AU38" s="458"/>
      <c r="AV38" s="1043"/>
      <c r="AW38" s="1043"/>
      <c r="AX38" s="1043"/>
      <c r="AY38" s="1043"/>
      <c r="AZ38" s="1043"/>
      <c r="BB38" s="686"/>
      <c r="BC38" s="686"/>
      <c r="BD38" s="686"/>
      <c r="BE38" s="683"/>
      <c r="BF38" s="647"/>
      <c r="BG38" s="647"/>
      <c r="BH38" s="647"/>
      <c r="BI38" s="647"/>
      <c r="BJ38" s="647"/>
      <c r="BK38" s="63"/>
      <c r="BL38" s="686"/>
      <c r="BM38" s="686"/>
      <c r="BN38" s="686"/>
      <c r="BO38" s="683"/>
      <c r="BP38" s="647"/>
      <c r="BQ38" s="647"/>
      <c r="BR38" s="647"/>
      <c r="BS38" s="647"/>
      <c r="BT38" s="647"/>
      <c r="BU38" s="63"/>
      <c r="BV38" s="686"/>
      <c r="BW38" s="686"/>
      <c r="BX38" s="686"/>
      <c r="BY38" s="683"/>
      <c r="BZ38" s="647"/>
      <c r="CA38" s="647"/>
      <c r="CB38" s="647"/>
      <c r="CC38" s="647"/>
      <c r="CD38" s="647"/>
      <c r="CE38" s="63"/>
      <c r="CF38" s="686"/>
      <c r="CG38" s="686"/>
      <c r="CH38" s="686"/>
      <c r="CI38" s="683"/>
      <c r="CJ38" s="647"/>
      <c r="CK38" s="647"/>
      <c r="CL38" s="647"/>
      <c r="CM38" s="647"/>
      <c r="CN38" s="647"/>
      <c r="CO38" s="63"/>
      <c r="CP38" s="686"/>
      <c r="CQ38" s="686"/>
      <c r="CR38" s="686"/>
      <c r="CS38" s="683"/>
      <c r="CT38" s="647"/>
      <c r="CU38" s="647"/>
      <c r="CV38" s="647"/>
      <c r="CW38" s="647"/>
      <c r="CX38" s="647"/>
      <c r="CY38" s="63"/>
      <c r="CZ38" s="686"/>
      <c r="DA38" s="686"/>
      <c r="DB38" s="686"/>
      <c r="DC38" s="683"/>
      <c r="DD38" s="647"/>
      <c r="DE38" s="647"/>
      <c r="DF38" s="647"/>
      <c r="DG38" s="647"/>
      <c r="DH38" s="647"/>
    </row>
    <row r="39" spans="3:112">
      <c r="C39" s="457" t="s">
        <v>128</v>
      </c>
      <c r="D39" s="1041"/>
      <c r="E39" s="1041"/>
      <c r="F39" s="1041"/>
      <c r="G39" s="458"/>
      <c r="H39" s="1043"/>
      <c r="I39" s="1043"/>
      <c r="J39" s="1043"/>
      <c r="K39" s="1043"/>
      <c r="L39" s="1043"/>
      <c r="N39" s="1041"/>
      <c r="O39" s="1041"/>
      <c r="P39" s="1041"/>
      <c r="Q39" s="458"/>
      <c r="R39" s="1043"/>
      <c r="S39" s="1043"/>
      <c r="T39" s="1043"/>
      <c r="U39" s="1043"/>
      <c r="V39" s="1043"/>
      <c r="W39" s="16"/>
      <c r="X39" s="1041"/>
      <c r="Y39" s="1041"/>
      <c r="Z39" s="1041"/>
      <c r="AA39" s="458"/>
      <c r="AB39" s="1043"/>
      <c r="AC39" s="1043"/>
      <c r="AD39" s="1043"/>
      <c r="AE39" s="1043"/>
      <c r="AF39" s="1043"/>
      <c r="AH39" s="1041"/>
      <c r="AI39" s="1041"/>
      <c r="AJ39" s="1041"/>
      <c r="AK39" s="458"/>
      <c r="AL39" s="1043"/>
      <c r="AM39" s="1043"/>
      <c r="AN39" s="1043"/>
      <c r="AO39" s="1043"/>
      <c r="AP39" s="1043"/>
      <c r="AR39" s="1041"/>
      <c r="AS39" s="1041"/>
      <c r="AT39" s="1041"/>
      <c r="AU39" s="458"/>
      <c r="AV39" s="1043"/>
      <c r="AW39" s="1043"/>
      <c r="AX39" s="1043"/>
      <c r="AY39" s="1043"/>
      <c r="AZ39" s="1043"/>
      <c r="BB39" s="686"/>
      <c r="BC39" s="686"/>
      <c r="BD39" s="686"/>
      <c r="BE39" s="683"/>
      <c r="BF39" s="647"/>
      <c r="BG39" s="647"/>
      <c r="BH39" s="647"/>
      <c r="BI39" s="647"/>
      <c r="BJ39" s="647"/>
      <c r="BK39" s="63"/>
      <c r="BL39" s="686"/>
      <c r="BM39" s="686"/>
      <c r="BN39" s="686"/>
      <c r="BO39" s="683"/>
      <c r="BP39" s="647"/>
      <c r="BQ39" s="647"/>
      <c r="BR39" s="647"/>
      <c r="BS39" s="647"/>
      <c r="BT39" s="647"/>
      <c r="BU39" s="63"/>
      <c r="BV39" s="686"/>
      <c r="BW39" s="686"/>
      <c r="BX39" s="686"/>
      <c r="BY39" s="683"/>
      <c r="BZ39" s="647"/>
      <c r="CA39" s="647"/>
      <c r="CB39" s="647"/>
      <c r="CC39" s="647"/>
      <c r="CD39" s="647"/>
      <c r="CE39" s="63"/>
      <c r="CF39" s="686"/>
      <c r="CG39" s="686"/>
      <c r="CH39" s="686"/>
      <c r="CI39" s="683"/>
      <c r="CJ39" s="647"/>
      <c r="CK39" s="647"/>
      <c r="CL39" s="647"/>
      <c r="CM39" s="647"/>
      <c r="CN39" s="647"/>
      <c r="CO39" s="63"/>
      <c r="CP39" s="686"/>
      <c r="CQ39" s="686"/>
      <c r="CR39" s="686"/>
      <c r="CS39" s="683"/>
      <c r="CT39" s="647"/>
      <c r="CU39" s="647"/>
      <c r="CV39" s="647"/>
      <c r="CW39" s="647"/>
      <c r="CX39" s="647"/>
      <c r="CY39" s="63"/>
      <c r="CZ39" s="686"/>
      <c r="DA39" s="686"/>
      <c r="DB39" s="686"/>
      <c r="DC39" s="683"/>
      <c r="DD39" s="647"/>
      <c r="DE39" s="647"/>
      <c r="DF39" s="647"/>
      <c r="DG39" s="647"/>
      <c r="DH39" s="647"/>
    </row>
    <row r="40" spans="3:112">
      <c r="C40" s="457" t="s">
        <v>129</v>
      </c>
      <c r="D40" s="1041"/>
      <c r="E40" s="1041"/>
      <c r="F40" s="1041"/>
      <c r="G40" s="458"/>
      <c r="H40" s="1043"/>
      <c r="I40" s="1043"/>
      <c r="J40" s="1043"/>
      <c r="K40" s="1043"/>
      <c r="L40" s="1043"/>
      <c r="N40" s="1041"/>
      <c r="O40" s="1041"/>
      <c r="P40" s="1041"/>
      <c r="Q40" s="458"/>
      <c r="R40" s="1043"/>
      <c r="S40" s="1043"/>
      <c r="T40" s="1043"/>
      <c r="U40" s="1043"/>
      <c r="V40" s="1043"/>
      <c r="W40" s="16"/>
      <c r="X40" s="1041"/>
      <c r="Y40" s="1041"/>
      <c r="Z40" s="1041"/>
      <c r="AA40" s="458"/>
      <c r="AB40" s="1043"/>
      <c r="AC40" s="1043"/>
      <c r="AD40" s="1043"/>
      <c r="AE40" s="1043"/>
      <c r="AF40" s="1043"/>
      <c r="AH40" s="1041"/>
      <c r="AI40" s="1041"/>
      <c r="AJ40" s="1041"/>
      <c r="AK40" s="458"/>
      <c r="AL40" s="1043"/>
      <c r="AM40" s="1043"/>
      <c r="AN40" s="1043"/>
      <c r="AO40" s="1043"/>
      <c r="AP40" s="1043"/>
      <c r="AR40" s="1041"/>
      <c r="AS40" s="1041"/>
      <c r="AT40" s="1041"/>
      <c r="AU40" s="458"/>
      <c r="AV40" s="1043"/>
      <c r="AW40" s="1043"/>
      <c r="AX40" s="1043"/>
      <c r="AY40" s="1043"/>
      <c r="AZ40" s="1043"/>
      <c r="BB40" s="686"/>
      <c r="BC40" s="686"/>
      <c r="BD40" s="686"/>
      <c r="BE40" s="683"/>
      <c r="BF40" s="647"/>
      <c r="BG40" s="647"/>
      <c r="BH40" s="647"/>
      <c r="BI40" s="647"/>
      <c r="BJ40" s="647"/>
      <c r="BK40" s="63"/>
      <c r="BL40" s="686"/>
      <c r="BM40" s="686"/>
      <c r="BN40" s="686"/>
      <c r="BO40" s="683"/>
      <c r="BP40" s="647"/>
      <c r="BQ40" s="647"/>
      <c r="BR40" s="647"/>
      <c r="BS40" s="647"/>
      <c r="BT40" s="647"/>
      <c r="BU40" s="63"/>
      <c r="BV40" s="686"/>
      <c r="BW40" s="686"/>
      <c r="BX40" s="686"/>
      <c r="BY40" s="683"/>
      <c r="BZ40" s="647"/>
      <c r="CA40" s="647"/>
      <c r="CB40" s="647"/>
      <c r="CC40" s="647"/>
      <c r="CD40" s="647"/>
      <c r="CE40" s="63"/>
      <c r="CF40" s="686"/>
      <c r="CG40" s="686"/>
      <c r="CH40" s="686"/>
      <c r="CI40" s="683"/>
      <c r="CJ40" s="647"/>
      <c r="CK40" s="647"/>
      <c r="CL40" s="647"/>
      <c r="CM40" s="647"/>
      <c r="CN40" s="647"/>
      <c r="CO40" s="63"/>
      <c r="CP40" s="686"/>
      <c r="CQ40" s="686"/>
      <c r="CR40" s="686"/>
      <c r="CS40" s="683"/>
      <c r="CT40" s="647"/>
      <c r="CU40" s="647"/>
      <c r="CV40" s="647"/>
      <c r="CW40" s="647"/>
      <c r="CX40" s="647"/>
      <c r="CY40" s="63"/>
      <c r="CZ40" s="686"/>
      <c r="DA40" s="686"/>
      <c r="DB40" s="686"/>
      <c r="DC40" s="683"/>
      <c r="DD40" s="647"/>
      <c r="DE40" s="647"/>
      <c r="DF40" s="647"/>
      <c r="DG40" s="647"/>
      <c r="DH40" s="647"/>
    </row>
    <row r="41" spans="3:112">
      <c r="C41" s="457" t="s">
        <v>130</v>
      </c>
      <c r="D41" s="1041"/>
      <c r="E41" s="1041"/>
      <c r="F41" s="1041"/>
      <c r="G41" s="458"/>
      <c r="H41" s="1043"/>
      <c r="I41" s="1043"/>
      <c r="J41" s="1043"/>
      <c r="K41" s="1043"/>
      <c r="L41" s="1043"/>
      <c r="N41" s="1041"/>
      <c r="O41" s="1041"/>
      <c r="P41" s="1041"/>
      <c r="Q41" s="458"/>
      <c r="R41" s="1043"/>
      <c r="S41" s="1043"/>
      <c r="T41" s="1043"/>
      <c r="U41" s="1043"/>
      <c r="V41" s="1043"/>
      <c r="W41" s="16"/>
      <c r="X41" s="1041"/>
      <c r="Y41" s="1041"/>
      <c r="Z41" s="1041"/>
      <c r="AA41" s="458"/>
      <c r="AB41" s="1043"/>
      <c r="AC41" s="1043"/>
      <c r="AD41" s="1043"/>
      <c r="AE41" s="1043"/>
      <c r="AF41" s="1043"/>
      <c r="AH41" s="1041"/>
      <c r="AI41" s="1041"/>
      <c r="AJ41" s="1041"/>
      <c r="AK41" s="458"/>
      <c r="AL41" s="1043"/>
      <c r="AM41" s="1043"/>
      <c r="AN41" s="1043"/>
      <c r="AO41" s="1043"/>
      <c r="AP41" s="1043"/>
      <c r="AR41" s="1041"/>
      <c r="AS41" s="1041"/>
      <c r="AT41" s="1041"/>
      <c r="AU41" s="458"/>
      <c r="AV41" s="1043"/>
      <c r="AW41" s="1043"/>
      <c r="AX41" s="1043"/>
      <c r="AY41" s="1043"/>
      <c r="AZ41" s="1043"/>
      <c r="BB41" s="686"/>
      <c r="BC41" s="686"/>
      <c r="BD41" s="686"/>
      <c r="BE41" s="683"/>
      <c r="BF41" s="647"/>
      <c r="BG41" s="647"/>
      <c r="BH41" s="647"/>
      <c r="BI41" s="647"/>
      <c r="BJ41" s="647"/>
      <c r="BK41" s="63"/>
      <c r="BL41" s="686"/>
      <c r="BM41" s="686"/>
      <c r="BN41" s="686"/>
      <c r="BO41" s="683"/>
      <c r="BP41" s="647"/>
      <c r="BQ41" s="647"/>
      <c r="BR41" s="647"/>
      <c r="BS41" s="647"/>
      <c r="BT41" s="647"/>
      <c r="BU41" s="63"/>
      <c r="BV41" s="686"/>
      <c r="BW41" s="686"/>
      <c r="BX41" s="686"/>
      <c r="BY41" s="683"/>
      <c r="BZ41" s="647"/>
      <c r="CA41" s="647"/>
      <c r="CB41" s="647"/>
      <c r="CC41" s="647"/>
      <c r="CD41" s="647"/>
      <c r="CE41" s="63"/>
      <c r="CF41" s="686"/>
      <c r="CG41" s="686"/>
      <c r="CH41" s="686"/>
      <c r="CI41" s="683"/>
      <c r="CJ41" s="647"/>
      <c r="CK41" s="647"/>
      <c r="CL41" s="647"/>
      <c r="CM41" s="647"/>
      <c r="CN41" s="647"/>
      <c r="CO41" s="63"/>
      <c r="CP41" s="686"/>
      <c r="CQ41" s="686"/>
      <c r="CR41" s="686"/>
      <c r="CS41" s="683"/>
      <c r="CT41" s="647"/>
      <c r="CU41" s="647"/>
      <c r="CV41" s="647"/>
      <c r="CW41" s="647"/>
      <c r="CX41" s="647"/>
      <c r="CY41" s="63"/>
      <c r="CZ41" s="686"/>
      <c r="DA41" s="686"/>
      <c r="DB41" s="686"/>
      <c r="DC41" s="683"/>
      <c r="DD41" s="647"/>
      <c r="DE41" s="647"/>
      <c r="DF41" s="647"/>
      <c r="DG41" s="647"/>
      <c r="DH41" s="647"/>
    </row>
    <row r="42" spans="3:112">
      <c r="C42" s="198"/>
      <c r="D42" s="1041"/>
      <c r="E42" s="1041"/>
      <c r="F42" s="1041"/>
      <c r="G42" s="458"/>
      <c r="H42" s="1043"/>
      <c r="I42" s="1043"/>
      <c r="J42" s="1043"/>
      <c r="K42" s="1043"/>
      <c r="L42" s="1043"/>
      <c r="N42" s="1041"/>
      <c r="O42" s="1041"/>
      <c r="P42" s="1041"/>
      <c r="Q42" s="458"/>
      <c r="R42" s="1043"/>
      <c r="S42" s="1043"/>
      <c r="T42" s="1043"/>
      <c r="U42" s="1043"/>
      <c r="V42" s="1043"/>
      <c r="W42" s="16"/>
      <c r="X42" s="1041"/>
      <c r="Y42" s="1041"/>
      <c r="Z42" s="1041"/>
      <c r="AA42" s="458"/>
      <c r="AB42" s="1043"/>
      <c r="AC42" s="1043"/>
      <c r="AD42" s="1043"/>
      <c r="AE42" s="1043"/>
      <c r="AF42" s="1043"/>
      <c r="AH42" s="1041"/>
      <c r="AI42" s="1041"/>
      <c r="AJ42" s="1041"/>
      <c r="AK42" s="458"/>
      <c r="AL42" s="1043"/>
      <c r="AM42" s="1043"/>
      <c r="AN42" s="1043"/>
      <c r="AO42" s="1043"/>
      <c r="AP42" s="1043"/>
      <c r="AR42" s="1041"/>
      <c r="AS42" s="1041"/>
      <c r="AT42" s="1041"/>
      <c r="AU42" s="458"/>
      <c r="AV42" s="1043"/>
      <c r="AW42" s="1043"/>
      <c r="AX42" s="1043"/>
      <c r="AY42" s="1043"/>
      <c r="AZ42" s="1043"/>
      <c r="BB42" s="686"/>
      <c r="BC42" s="686"/>
      <c r="BD42" s="686"/>
      <c r="BE42" s="683"/>
      <c r="BF42" s="647"/>
      <c r="BG42" s="647"/>
      <c r="BH42" s="647"/>
      <c r="BI42" s="647"/>
      <c r="BJ42" s="647"/>
      <c r="BK42" s="63"/>
      <c r="BL42" s="686"/>
      <c r="BM42" s="686"/>
      <c r="BN42" s="686"/>
      <c r="BO42" s="683"/>
      <c r="BP42" s="647"/>
      <c r="BQ42" s="647"/>
      <c r="BR42" s="647"/>
      <c r="BS42" s="647"/>
      <c r="BT42" s="647"/>
      <c r="BU42" s="63"/>
      <c r="BV42" s="686"/>
      <c r="BW42" s="686"/>
      <c r="BX42" s="686"/>
      <c r="BY42" s="683"/>
      <c r="BZ42" s="647"/>
      <c r="CA42" s="647"/>
      <c r="CB42" s="647"/>
      <c r="CC42" s="647"/>
      <c r="CD42" s="647"/>
      <c r="CE42" s="63"/>
      <c r="CF42" s="686"/>
      <c r="CG42" s="686"/>
      <c r="CH42" s="686"/>
      <c r="CI42" s="683"/>
      <c r="CJ42" s="647"/>
      <c r="CK42" s="647"/>
      <c r="CL42" s="647"/>
      <c r="CM42" s="647"/>
      <c r="CN42" s="647"/>
      <c r="CO42" s="63"/>
      <c r="CP42" s="686"/>
      <c r="CQ42" s="686"/>
      <c r="CR42" s="686"/>
      <c r="CS42" s="683"/>
      <c r="CT42" s="647"/>
      <c r="CU42" s="647"/>
      <c r="CV42" s="647"/>
      <c r="CW42" s="647"/>
      <c r="CX42" s="647"/>
      <c r="CY42" s="63"/>
      <c r="CZ42" s="686"/>
      <c r="DA42" s="686"/>
      <c r="DB42" s="686"/>
      <c r="DC42" s="683"/>
      <c r="DD42" s="647"/>
      <c r="DE42" s="647"/>
      <c r="DF42" s="647"/>
      <c r="DG42" s="647"/>
      <c r="DH42" s="647"/>
    </row>
    <row r="43" spans="3:112" ht="13.5" thickBot="1">
      <c r="C43" s="197"/>
      <c r="D43" s="1041"/>
      <c r="E43" s="1041"/>
      <c r="F43" s="1041"/>
      <c r="G43" s="196"/>
      <c r="H43" s="1043"/>
      <c r="I43" s="1043"/>
      <c r="J43" s="1043"/>
      <c r="K43" s="1043"/>
      <c r="L43" s="1043"/>
      <c r="N43" s="1041"/>
      <c r="O43" s="1041"/>
      <c r="P43" s="1041"/>
      <c r="Q43" s="196"/>
      <c r="R43" s="1043"/>
      <c r="S43" s="1043"/>
      <c r="T43" s="1043"/>
      <c r="U43" s="1043"/>
      <c r="V43" s="1043"/>
      <c r="W43" s="16"/>
      <c r="X43" s="1041"/>
      <c r="Y43" s="1041"/>
      <c r="Z43" s="1041"/>
      <c r="AA43" s="196"/>
      <c r="AB43" s="1043"/>
      <c r="AC43" s="1043"/>
      <c r="AD43" s="1043"/>
      <c r="AE43" s="1043"/>
      <c r="AF43" s="1043"/>
      <c r="AH43" s="1041"/>
      <c r="AI43" s="1041"/>
      <c r="AJ43" s="1041"/>
      <c r="AK43" s="196"/>
      <c r="AL43" s="1043"/>
      <c r="AM43" s="1043"/>
      <c r="AN43" s="1043"/>
      <c r="AO43" s="1043"/>
      <c r="AP43" s="1043"/>
      <c r="AR43" s="1041"/>
      <c r="AS43" s="1041"/>
      <c r="AT43" s="1041"/>
      <c r="AU43" s="196"/>
      <c r="AV43" s="1043"/>
      <c r="AW43" s="1043"/>
      <c r="AX43" s="1043"/>
      <c r="AY43" s="1043"/>
      <c r="AZ43" s="1043"/>
      <c r="BB43" s="686"/>
      <c r="BC43" s="686"/>
      <c r="BD43" s="686"/>
      <c r="BE43" s="683"/>
      <c r="BF43" s="647"/>
      <c r="BG43" s="647"/>
      <c r="BH43" s="647"/>
      <c r="BI43" s="647"/>
      <c r="BJ43" s="647"/>
      <c r="BK43" s="63"/>
      <c r="BL43" s="686"/>
      <c r="BM43" s="686"/>
      <c r="BN43" s="686"/>
      <c r="BO43" s="683"/>
      <c r="BP43" s="647"/>
      <c r="BQ43" s="647"/>
      <c r="BR43" s="647"/>
      <c r="BS43" s="647"/>
      <c r="BT43" s="647"/>
      <c r="BU43" s="63"/>
      <c r="BV43" s="686"/>
      <c r="BW43" s="686"/>
      <c r="BX43" s="686"/>
      <c r="BY43" s="683"/>
      <c r="BZ43" s="647"/>
      <c r="CA43" s="647"/>
      <c r="CB43" s="647"/>
      <c r="CC43" s="647"/>
      <c r="CD43" s="647"/>
      <c r="CE43" s="63"/>
      <c r="CF43" s="686"/>
      <c r="CG43" s="686"/>
      <c r="CH43" s="686"/>
      <c r="CI43" s="683"/>
      <c r="CJ43" s="647"/>
      <c r="CK43" s="647"/>
      <c r="CL43" s="647"/>
      <c r="CM43" s="647"/>
      <c r="CN43" s="647"/>
      <c r="CO43" s="63"/>
      <c r="CP43" s="686"/>
      <c r="CQ43" s="686"/>
      <c r="CR43" s="686"/>
      <c r="CS43" s="683"/>
      <c r="CT43" s="647"/>
      <c r="CU43" s="647"/>
      <c r="CV43" s="647"/>
      <c r="CW43" s="647"/>
      <c r="CX43" s="647"/>
      <c r="CY43" s="63"/>
      <c r="CZ43" s="686"/>
      <c r="DA43" s="686"/>
      <c r="DB43" s="686"/>
      <c r="DC43" s="683"/>
      <c r="DD43" s="647"/>
      <c r="DE43" s="647"/>
      <c r="DF43" s="647"/>
      <c r="DG43" s="647"/>
      <c r="DH43" s="647"/>
    </row>
    <row r="44" spans="3:112" ht="13.5" thickBot="1">
      <c r="C44" s="459" t="s">
        <v>133</v>
      </c>
      <c r="D44" s="1042"/>
      <c r="E44" s="1042"/>
      <c r="F44" s="1042"/>
      <c r="G44" s="460"/>
      <c r="H44" s="1042"/>
      <c r="I44" s="1042"/>
      <c r="J44" s="1042"/>
      <c r="K44" s="1042"/>
      <c r="L44" s="1044"/>
      <c r="N44" s="1042"/>
      <c r="O44" s="1042"/>
      <c r="P44" s="1042"/>
      <c r="Q44" s="460"/>
      <c r="R44" s="1042"/>
      <c r="S44" s="1042"/>
      <c r="T44" s="1042"/>
      <c r="U44" s="1042"/>
      <c r="V44" s="1044"/>
      <c r="W44" s="16"/>
      <c r="X44" s="1042"/>
      <c r="Y44" s="1042"/>
      <c r="Z44" s="1042"/>
      <c r="AA44" s="460"/>
      <c r="AB44" s="1042"/>
      <c r="AC44" s="1042"/>
      <c r="AD44" s="1042"/>
      <c r="AE44" s="1042"/>
      <c r="AF44" s="1044"/>
      <c r="AH44" s="1042"/>
      <c r="AI44" s="1042"/>
      <c r="AJ44" s="1042"/>
      <c r="AK44" s="460"/>
      <c r="AL44" s="1042"/>
      <c r="AM44" s="1042"/>
      <c r="AN44" s="1042"/>
      <c r="AO44" s="1042"/>
      <c r="AP44" s="1044"/>
      <c r="AR44" s="1042"/>
      <c r="AS44" s="1042"/>
      <c r="AT44" s="1042"/>
      <c r="AU44" s="460"/>
      <c r="AV44" s="1042"/>
      <c r="AW44" s="1042"/>
      <c r="AX44" s="1042"/>
      <c r="AY44" s="1042"/>
      <c r="AZ44" s="1044"/>
      <c r="BB44" s="71"/>
      <c r="BC44" s="71"/>
      <c r="BD44" s="71"/>
      <c r="BE44" s="71"/>
      <c r="BF44" s="71"/>
      <c r="BG44" s="71"/>
      <c r="BH44" s="71"/>
      <c r="BI44" s="71"/>
      <c r="BJ44" s="71"/>
      <c r="BK44" s="63"/>
      <c r="BL44" s="71"/>
      <c r="BM44" s="71"/>
      <c r="BN44" s="71"/>
      <c r="BO44" s="71"/>
      <c r="BP44" s="71"/>
      <c r="BQ44" s="71"/>
      <c r="BR44" s="71"/>
      <c r="BS44" s="71"/>
      <c r="BT44" s="71"/>
      <c r="BU44" s="63"/>
      <c r="BV44" s="71"/>
      <c r="BW44" s="71"/>
      <c r="BX44" s="71"/>
      <c r="BY44" s="71"/>
      <c r="BZ44" s="71"/>
      <c r="CA44" s="71"/>
      <c r="CB44" s="71"/>
      <c r="CC44" s="71"/>
      <c r="CD44" s="71"/>
      <c r="CE44" s="63"/>
      <c r="CF44" s="71"/>
      <c r="CG44" s="71"/>
      <c r="CH44" s="71"/>
      <c r="CI44" s="71"/>
      <c r="CJ44" s="71"/>
      <c r="CK44" s="71"/>
      <c r="CL44" s="71"/>
      <c r="CM44" s="71"/>
      <c r="CN44" s="71"/>
      <c r="CO44" s="63"/>
      <c r="CP44" s="71"/>
      <c r="CQ44" s="71"/>
      <c r="CR44" s="71"/>
      <c r="CS44" s="71"/>
      <c r="CT44" s="71"/>
      <c r="CU44" s="71"/>
      <c r="CV44" s="71"/>
      <c r="CW44" s="71"/>
      <c r="CX44" s="71"/>
      <c r="CY44" s="63"/>
      <c r="CZ44" s="71"/>
      <c r="DA44" s="71"/>
      <c r="DB44" s="71"/>
      <c r="DC44" s="71"/>
      <c r="DD44" s="71"/>
      <c r="DE44" s="71"/>
      <c r="DF44" s="71"/>
      <c r="DG44" s="71"/>
      <c r="DH44" s="71"/>
    </row>
    <row r="45" spans="3:112">
      <c r="C45" s="643"/>
      <c r="D45" s="71"/>
      <c r="E45" s="71"/>
      <c r="F45" s="71"/>
      <c r="G45" s="71"/>
      <c r="H45" s="71"/>
      <c r="I45" s="71"/>
      <c r="J45" s="71"/>
      <c r="K45" s="71"/>
      <c r="L45" s="199"/>
      <c r="N45" s="71"/>
      <c r="O45" s="71"/>
      <c r="P45" s="71"/>
      <c r="Q45" s="71"/>
      <c r="R45" s="71"/>
      <c r="S45" s="71"/>
      <c r="T45" s="71"/>
      <c r="U45" s="71"/>
      <c r="V45" s="199"/>
      <c r="W45" s="16"/>
      <c r="X45" s="71"/>
      <c r="Y45" s="71"/>
      <c r="Z45" s="71"/>
      <c r="AA45" s="71"/>
      <c r="AB45" s="71"/>
      <c r="AC45" s="71"/>
      <c r="AD45" s="71"/>
      <c r="AE45" s="71"/>
      <c r="AF45" s="199"/>
      <c r="AH45" s="71"/>
      <c r="AI45" s="71"/>
      <c r="AJ45" s="71"/>
      <c r="AK45" s="71"/>
      <c r="AL45" s="71"/>
      <c r="AM45" s="71"/>
      <c r="AN45" s="71"/>
      <c r="AO45" s="71"/>
      <c r="AP45" s="199"/>
      <c r="AR45" s="71"/>
      <c r="AS45" s="71"/>
      <c r="AT45" s="71"/>
      <c r="AU45" s="71"/>
      <c r="AV45" s="71"/>
      <c r="AW45" s="71"/>
      <c r="AX45" s="71"/>
      <c r="AY45" s="71"/>
      <c r="AZ45" s="199"/>
      <c r="BB45" s="71"/>
      <c r="BC45" s="71"/>
      <c r="BD45" s="71"/>
      <c r="BE45" s="71"/>
      <c r="BF45" s="71"/>
      <c r="BG45" s="71"/>
      <c r="BH45" s="71"/>
      <c r="BI45" s="71"/>
      <c r="BJ45" s="71"/>
      <c r="BK45" s="63"/>
      <c r="BL45" s="71"/>
      <c r="BM45" s="71"/>
      <c r="BN45" s="71"/>
      <c r="BO45" s="71"/>
      <c r="BP45" s="71"/>
      <c r="BQ45" s="71"/>
      <c r="BR45" s="71"/>
      <c r="BS45" s="71"/>
      <c r="BT45" s="71"/>
      <c r="BU45" s="63"/>
      <c r="BV45" s="71"/>
      <c r="BW45" s="71"/>
      <c r="BX45" s="71"/>
      <c r="BY45" s="71"/>
      <c r="BZ45" s="71"/>
      <c r="CA45" s="71"/>
      <c r="CB45" s="71"/>
      <c r="CC45" s="71"/>
      <c r="CD45" s="71"/>
      <c r="CE45" s="63"/>
      <c r="CF45" s="71"/>
      <c r="CG45" s="71"/>
      <c r="CH45" s="71"/>
      <c r="CI45" s="71"/>
      <c r="CJ45" s="71"/>
      <c r="CK45" s="71"/>
      <c r="CL45" s="71"/>
      <c r="CM45" s="71"/>
      <c r="CN45" s="71"/>
      <c r="CO45" s="63"/>
      <c r="CP45" s="71"/>
      <c r="CQ45" s="71"/>
      <c r="CR45" s="71"/>
      <c r="CS45" s="71"/>
      <c r="CT45" s="71"/>
      <c r="CU45" s="71"/>
      <c r="CV45" s="71"/>
      <c r="CW45" s="71"/>
      <c r="CX45" s="71"/>
      <c r="CY45" s="63"/>
      <c r="CZ45" s="71"/>
      <c r="DA45" s="71"/>
      <c r="DB45" s="71"/>
      <c r="DC45" s="71"/>
      <c r="DD45" s="71"/>
      <c r="DE45" s="71"/>
      <c r="DF45" s="71"/>
      <c r="DG45" s="71"/>
      <c r="DH45" s="71"/>
    </row>
    <row r="46" spans="3:112">
      <c r="C46" s="69" t="s">
        <v>728</v>
      </c>
      <c r="D46" s="70"/>
      <c r="E46" s="71"/>
      <c r="F46" s="71"/>
      <c r="G46" s="71"/>
      <c r="H46" s="71"/>
      <c r="I46" s="71"/>
      <c r="J46" s="71"/>
      <c r="K46" s="71"/>
      <c r="L46" s="199"/>
      <c r="N46" s="70"/>
      <c r="O46" s="71"/>
      <c r="P46" s="71"/>
      <c r="Q46" s="71"/>
      <c r="R46" s="71"/>
      <c r="S46" s="71"/>
      <c r="T46" s="71"/>
      <c r="U46" s="71"/>
      <c r="V46" s="199"/>
      <c r="W46" s="16"/>
      <c r="X46" s="70"/>
      <c r="Y46" s="71"/>
      <c r="Z46" s="71"/>
      <c r="AA46" s="71"/>
      <c r="AB46" s="71"/>
      <c r="AC46" s="71"/>
      <c r="AD46" s="71"/>
      <c r="AE46" s="71"/>
      <c r="AF46" s="199"/>
      <c r="AH46" s="70"/>
      <c r="AI46" s="71"/>
      <c r="AJ46" s="71"/>
      <c r="AK46" s="71"/>
      <c r="AL46" s="71"/>
      <c r="AM46" s="71"/>
      <c r="AN46" s="71"/>
      <c r="AO46" s="71"/>
      <c r="AP46" s="199"/>
      <c r="AR46" s="70"/>
      <c r="AS46" s="71"/>
      <c r="AT46" s="71"/>
      <c r="AU46" s="71"/>
      <c r="AV46" s="71"/>
      <c r="AW46" s="71"/>
      <c r="AX46" s="71"/>
      <c r="AY46" s="71"/>
      <c r="AZ46" s="199"/>
      <c r="BB46" s="71"/>
      <c r="BC46" s="71"/>
      <c r="BD46" s="71"/>
      <c r="BE46" s="71"/>
      <c r="BF46" s="71"/>
      <c r="BG46" s="71"/>
      <c r="BH46" s="71"/>
      <c r="BI46" s="71"/>
      <c r="BJ46" s="71"/>
      <c r="BK46" s="63"/>
      <c r="BL46" s="71"/>
      <c r="BM46" s="71"/>
      <c r="BN46" s="71"/>
      <c r="BO46" s="71"/>
      <c r="BP46" s="71"/>
      <c r="BQ46" s="71"/>
      <c r="BR46" s="71"/>
      <c r="BS46" s="71"/>
      <c r="BT46" s="71"/>
      <c r="BU46" s="63"/>
      <c r="BV46" s="71"/>
      <c r="BW46" s="71"/>
      <c r="BX46" s="71"/>
      <c r="BY46" s="71"/>
      <c r="BZ46" s="71"/>
      <c r="CA46" s="71"/>
      <c r="CB46" s="71"/>
      <c r="CC46" s="71"/>
      <c r="CD46" s="71"/>
      <c r="CE46" s="63"/>
      <c r="CF46" s="71"/>
      <c r="CG46" s="71"/>
      <c r="CH46" s="71"/>
      <c r="CI46" s="71"/>
      <c r="CJ46" s="71"/>
      <c r="CK46" s="71"/>
      <c r="CL46" s="71"/>
      <c r="CM46" s="71"/>
      <c r="CN46" s="71"/>
      <c r="CO46" s="63"/>
      <c r="CP46" s="71"/>
      <c r="CQ46" s="71"/>
      <c r="CR46" s="71"/>
      <c r="CS46" s="71"/>
      <c r="CT46" s="71"/>
      <c r="CU46" s="71"/>
      <c r="CV46" s="71"/>
      <c r="CW46" s="71"/>
      <c r="CX46" s="71"/>
      <c r="CY46" s="63"/>
      <c r="CZ46" s="71"/>
      <c r="DA46" s="71"/>
      <c r="DB46" s="71"/>
      <c r="DC46" s="71"/>
      <c r="DD46" s="71"/>
      <c r="DE46" s="71"/>
      <c r="DF46" s="71"/>
      <c r="DG46" s="71"/>
      <c r="DH46" s="71"/>
    </row>
    <row r="47" spans="3:112" ht="13.5" thickBot="1">
      <c r="C47" s="69"/>
      <c r="D47" s="70"/>
      <c r="E47" s="71"/>
      <c r="F47" s="71"/>
      <c r="G47" s="71"/>
      <c r="H47" s="71"/>
      <c r="I47" s="71"/>
      <c r="J47" s="71"/>
      <c r="K47" s="71"/>
      <c r="L47" s="199"/>
      <c r="N47" s="70"/>
      <c r="O47" s="71"/>
      <c r="P47" s="71"/>
      <c r="Q47" s="71"/>
      <c r="R47" s="71"/>
      <c r="S47" s="71"/>
      <c r="T47" s="71"/>
      <c r="U47" s="71"/>
      <c r="V47" s="199"/>
      <c r="W47" s="16"/>
      <c r="X47" s="70"/>
      <c r="Y47" s="71"/>
      <c r="Z47" s="71"/>
      <c r="AA47" s="71"/>
      <c r="AB47" s="71"/>
      <c r="AC47" s="71"/>
      <c r="AD47" s="71"/>
      <c r="AE47" s="71"/>
      <c r="AF47" s="199"/>
      <c r="AH47" s="70"/>
      <c r="AI47" s="71"/>
      <c r="AJ47" s="71"/>
      <c r="AK47" s="71"/>
      <c r="AL47" s="71"/>
      <c r="AM47" s="71"/>
      <c r="AN47" s="71"/>
      <c r="AO47" s="71"/>
      <c r="AP47" s="199"/>
      <c r="AR47" s="70"/>
      <c r="AS47" s="71"/>
      <c r="AT47" s="71"/>
      <c r="AU47" s="71"/>
      <c r="AV47" s="71"/>
      <c r="AW47" s="71"/>
      <c r="AX47" s="71"/>
      <c r="AY47" s="71"/>
      <c r="AZ47" s="199"/>
      <c r="BB47" s="71"/>
      <c r="BC47" s="71"/>
      <c r="BD47" s="71"/>
      <c r="BE47" s="71"/>
      <c r="BF47" s="71"/>
      <c r="BG47" s="71"/>
      <c r="BH47" s="71"/>
      <c r="BI47" s="71"/>
      <c r="BJ47" s="71"/>
      <c r="BK47" s="63"/>
      <c r="BL47" s="71"/>
      <c r="BM47" s="71"/>
      <c r="BN47" s="71"/>
      <c r="BO47" s="71"/>
      <c r="BP47" s="71"/>
      <c r="BQ47" s="71"/>
      <c r="BR47" s="71"/>
      <c r="BS47" s="71"/>
      <c r="BT47" s="71"/>
      <c r="BU47" s="63"/>
      <c r="BV47" s="71"/>
      <c r="BW47" s="71"/>
      <c r="BX47" s="71"/>
      <c r="BY47" s="71"/>
      <c r="BZ47" s="71"/>
      <c r="CA47" s="71"/>
      <c r="CB47" s="71"/>
      <c r="CC47" s="71"/>
      <c r="CD47" s="71"/>
      <c r="CE47" s="63"/>
      <c r="CF47" s="71"/>
      <c r="CG47" s="71"/>
      <c r="CH47" s="71"/>
      <c r="CI47" s="71"/>
      <c r="CJ47" s="71"/>
      <c r="CK47" s="71"/>
      <c r="CL47" s="71"/>
      <c r="CM47" s="71"/>
      <c r="CN47" s="71"/>
      <c r="CO47" s="63"/>
      <c r="CP47" s="71"/>
      <c r="CQ47" s="71"/>
      <c r="CR47" s="71"/>
      <c r="CS47" s="71"/>
      <c r="CT47" s="71"/>
      <c r="CU47" s="71"/>
      <c r="CV47" s="71"/>
      <c r="CW47" s="71"/>
      <c r="CX47" s="71"/>
      <c r="CY47" s="63"/>
      <c r="CZ47" s="71"/>
      <c r="DA47" s="71"/>
      <c r="DB47" s="71"/>
      <c r="DC47" s="71"/>
      <c r="DD47" s="71"/>
      <c r="DE47" s="71"/>
      <c r="DF47" s="71"/>
      <c r="DG47" s="71"/>
      <c r="DH47" s="71"/>
    </row>
    <row r="48" spans="3:112" ht="18.75" thickBot="1">
      <c r="C48" s="453" t="s">
        <v>736</v>
      </c>
      <c r="D48" s="460"/>
      <c r="E48" s="460"/>
      <c r="F48" s="460"/>
      <c r="G48" s="460"/>
      <c r="H48" s="460"/>
      <c r="I48" s="460"/>
      <c r="J48" s="460"/>
      <c r="K48" s="460"/>
      <c r="L48" s="461"/>
      <c r="N48" s="460"/>
      <c r="O48" s="460"/>
      <c r="P48" s="460"/>
      <c r="Q48" s="460"/>
      <c r="R48" s="460"/>
      <c r="S48" s="460"/>
      <c r="T48" s="460"/>
      <c r="U48" s="460"/>
      <c r="V48" s="461"/>
      <c r="W48" s="16"/>
      <c r="X48" s="460"/>
      <c r="Y48" s="460"/>
      <c r="Z48" s="460"/>
      <c r="AA48" s="460"/>
      <c r="AB48" s="460"/>
      <c r="AC48" s="460"/>
      <c r="AD48" s="460"/>
      <c r="AE48" s="460"/>
      <c r="AF48" s="461"/>
      <c r="AH48" s="460"/>
      <c r="AI48" s="460"/>
      <c r="AJ48" s="460"/>
      <c r="AK48" s="460"/>
      <c r="AL48" s="460"/>
      <c r="AM48" s="460"/>
      <c r="AN48" s="460"/>
      <c r="AO48" s="460"/>
      <c r="AP48" s="461"/>
      <c r="AR48" s="460"/>
      <c r="AS48" s="460"/>
      <c r="AT48" s="460"/>
      <c r="AU48" s="460"/>
      <c r="AV48" s="460"/>
      <c r="AW48" s="460"/>
      <c r="AX48" s="460"/>
      <c r="AY48" s="460"/>
      <c r="AZ48" s="461"/>
      <c r="BB48" s="71"/>
      <c r="BC48" s="71"/>
      <c r="BD48" s="71"/>
      <c r="BE48" s="71"/>
      <c r="BF48" s="71"/>
      <c r="BG48" s="71"/>
      <c r="BH48" s="71"/>
      <c r="BI48" s="71"/>
      <c r="BJ48" s="71"/>
      <c r="BK48" s="63"/>
      <c r="BL48" s="71"/>
      <c r="BM48" s="71"/>
      <c r="BN48" s="71"/>
      <c r="BO48" s="71"/>
      <c r="BP48" s="71"/>
      <c r="BQ48" s="71"/>
      <c r="BR48" s="71"/>
      <c r="BS48" s="71"/>
      <c r="BT48" s="71"/>
      <c r="BU48" s="63"/>
      <c r="BV48" s="71"/>
      <c r="BW48" s="71"/>
      <c r="BX48" s="71"/>
      <c r="BY48" s="71"/>
      <c r="BZ48" s="71"/>
      <c r="CA48" s="71"/>
      <c r="CB48" s="71"/>
      <c r="CC48" s="71"/>
      <c r="CD48" s="71"/>
      <c r="CE48" s="63"/>
      <c r="CF48" s="71"/>
      <c r="CG48" s="71"/>
      <c r="CH48" s="71"/>
      <c r="CI48" s="71"/>
      <c r="CJ48" s="71"/>
      <c r="CK48" s="71"/>
      <c r="CL48" s="71"/>
      <c r="CM48" s="71"/>
      <c r="CN48" s="71"/>
      <c r="CO48" s="63"/>
      <c r="CP48" s="71"/>
      <c r="CQ48" s="71"/>
      <c r="CR48" s="71"/>
      <c r="CS48" s="71"/>
      <c r="CT48" s="71"/>
      <c r="CU48" s="71"/>
      <c r="CV48" s="71"/>
      <c r="CW48" s="71"/>
      <c r="CX48" s="71"/>
      <c r="CY48" s="63"/>
      <c r="CZ48" s="71"/>
      <c r="DA48" s="71"/>
      <c r="DB48" s="71"/>
      <c r="DC48" s="71"/>
      <c r="DD48" s="71"/>
      <c r="DE48" s="71"/>
      <c r="DF48" s="71"/>
      <c r="DG48" s="71"/>
      <c r="DH48" s="71"/>
    </row>
    <row r="49" spans="3:192" ht="13.5" thickBot="1">
      <c r="C49" s="69"/>
      <c r="D49" s="70"/>
      <c r="E49" s="71"/>
      <c r="F49" s="71"/>
      <c r="G49" s="71"/>
      <c r="H49" s="71"/>
      <c r="I49" s="71"/>
      <c r="J49" s="71"/>
      <c r="K49" s="71"/>
      <c r="L49" s="199"/>
      <c r="N49" s="70"/>
      <c r="O49" s="71"/>
      <c r="P49" s="71"/>
      <c r="Q49" s="71"/>
      <c r="R49" s="71"/>
      <c r="S49" s="71"/>
      <c r="T49" s="71"/>
      <c r="U49" s="71"/>
      <c r="V49" s="199"/>
      <c r="W49" s="16"/>
      <c r="X49" s="70"/>
      <c r="Y49" s="71"/>
      <c r="Z49" s="71"/>
      <c r="AA49" s="71"/>
      <c r="AB49" s="71"/>
      <c r="AC49" s="71"/>
      <c r="AD49" s="71"/>
      <c r="AE49" s="71"/>
      <c r="AF49" s="199"/>
      <c r="AH49" s="70"/>
      <c r="AI49" s="71"/>
      <c r="AJ49" s="71"/>
      <c r="AK49" s="71"/>
      <c r="AL49" s="71"/>
      <c r="AM49" s="71"/>
      <c r="AN49" s="71"/>
      <c r="AO49" s="71"/>
      <c r="AP49" s="199"/>
      <c r="AR49" s="70"/>
      <c r="AS49" s="71"/>
      <c r="AT49" s="71"/>
      <c r="AU49" s="71"/>
      <c r="AV49" s="71"/>
      <c r="AW49" s="71"/>
      <c r="AX49" s="71"/>
      <c r="AY49" s="71"/>
      <c r="AZ49" s="199"/>
      <c r="BB49" s="71"/>
      <c r="BC49" s="71"/>
      <c r="BD49" s="71"/>
      <c r="BE49" s="71"/>
      <c r="BF49" s="71"/>
      <c r="BG49" s="71"/>
      <c r="BH49" s="71"/>
      <c r="BI49" s="71"/>
      <c r="BJ49" s="71"/>
      <c r="BK49" s="63"/>
      <c r="BL49" s="71"/>
      <c r="BM49" s="71"/>
      <c r="BN49" s="71"/>
      <c r="BO49" s="71"/>
      <c r="BP49" s="71"/>
      <c r="BQ49" s="71"/>
      <c r="BR49" s="71"/>
      <c r="BS49" s="71"/>
      <c r="BT49" s="71"/>
      <c r="BU49" s="63"/>
      <c r="BV49" s="71"/>
      <c r="BW49" s="71"/>
      <c r="BX49" s="71"/>
      <c r="BY49" s="71"/>
      <c r="BZ49" s="71"/>
      <c r="CA49" s="71"/>
      <c r="CB49" s="71"/>
      <c r="CC49" s="71"/>
      <c r="CD49" s="71"/>
      <c r="CE49" s="63"/>
      <c r="CF49" s="71"/>
      <c r="CG49" s="71"/>
      <c r="CH49" s="71"/>
      <c r="CI49" s="71"/>
      <c r="CJ49" s="71"/>
      <c r="CK49" s="71"/>
      <c r="CL49" s="71"/>
      <c r="CM49" s="71"/>
      <c r="CN49" s="71"/>
      <c r="CO49" s="63"/>
      <c r="CP49" s="71"/>
      <c r="CQ49" s="71"/>
      <c r="CR49" s="71"/>
      <c r="CS49" s="71"/>
      <c r="CT49" s="71"/>
      <c r="CU49" s="71"/>
      <c r="CV49" s="71"/>
      <c r="CW49" s="71"/>
      <c r="CX49" s="71"/>
      <c r="CY49" s="63"/>
      <c r="CZ49" s="71"/>
      <c r="DA49" s="71"/>
      <c r="DB49" s="71"/>
      <c r="DC49" s="71"/>
      <c r="DD49" s="71"/>
      <c r="DE49" s="71"/>
      <c r="DF49" s="71"/>
      <c r="DG49" s="71"/>
      <c r="DH49" s="71"/>
    </row>
    <row r="50" spans="3:192" ht="18.75" thickBot="1">
      <c r="C50" s="453" t="s">
        <v>175</v>
      </c>
      <c r="D50" s="454"/>
      <c r="E50" s="454"/>
      <c r="F50" s="454"/>
      <c r="G50" s="454"/>
      <c r="H50" s="454"/>
      <c r="I50" s="454"/>
      <c r="J50" s="454"/>
      <c r="K50" s="454"/>
      <c r="L50" s="456"/>
      <c r="N50" s="454"/>
      <c r="O50" s="454"/>
      <c r="P50" s="454"/>
      <c r="Q50" s="454"/>
      <c r="R50" s="454"/>
      <c r="S50" s="454"/>
      <c r="T50" s="454"/>
      <c r="U50" s="454"/>
      <c r="V50" s="456"/>
      <c r="W50" s="16"/>
      <c r="X50" s="454"/>
      <c r="Y50" s="454"/>
      <c r="Z50" s="454"/>
      <c r="AA50" s="454"/>
      <c r="AB50" s="454"/>
      <c r="AC50" s="454"/>
      <c r="AD50" s="454"/>
      <c r="AE50" s="454"/>
      <c r="AF50" s="456"/>
      <c r="AH50" s="454"/>
      <c r="AI50" s="454"/>
      <c r="AJ50" s="454"/>
      <c r="AK50" s="454"/>
      <c r="AL50" s="454"/>
      <c r="AM50" s="454"/>
      <c r="AN50" s="454"/>
      <c r="AO50" s="454"/>
      <c r="AP50" s="456"/>
      <c r="AR50" s="454"/>
      <c r="AS50" s="454"/>
      <c r="AT50" s="454"/>
      <c r="AU50" s="454"/>
      <c r="AV50" s="454"/>
      <c r="AW50" s="454"/>
      <c r="AX50" s="454"/>
      <c r="AY50" s="454"/>
      <c r="AZ50" s="456"/>
      <c r="BB50" s="681"/>
      <c r="BC50" s="681"/>
      <c r="BD50" s="681"/>
      <c r="BE50" s="681"/>
      <c r="BF50" s="681"/>
      <c r="BG50" s="681"/>
      <c r="BH50" s="681"/>
      <c r="BI50" s="681"/>
      <c r="BJ50" s="682"/>
      <c r="BK50" s="63"/>
      <c r="BL50" s="681"/>
      <c r="BM50" s="681"/>
      <c r="BN50" s="681"/>
      <c r="BO50" s="681"/>
      <c r="BP50" s="681"/>
      <c r="BQ50" s="681"/>
      <c r="BR50" s="681"/>
      <c r="BS50" s="681"/>
      <c r="BT50" s="682"/>
      <c r="BU50" s="63"/>
      <c r="BV50" s="681"/>
      <c r="BW50" s="681"/>
      <c r="BX50" s="681"/>
      <c r="BY50" s="681"/>
      <c r="BZ50" s="681"/>
      <c r="CA50" s="681"/>
      <c r="CB50" s="681"/>
      <c r="CC50" s="681"/>
      <c r="CD50" s="682"/>
      <c r="CE50" s="63"/>
      <c r="CF50" s="681"/>
      <c r="CG50" s="681"/>
      <c r="CH50" s="681"/>
      <c r="CI50" s="681"/>
      <c r="CJ50" s="681"/>
      <c r="CK50" s="681"/>
      <c r="CL50" s="681"/>
      <c r="CM50" s="681"/>
      <c r="CN50" s="682"/>
      <c r="CO50" s="63"/>
      <c r="CP50" s="681"/>
      <c r="CQ50" s="681"/>
      <c r="CR50" s="681"/>
      <c r="CS50" s="681"/>
      <c r="CT50" s="681"/>
      <c r="CU50" s="681"/>
      <c r="CV50" s="681"/>
      <c r="CW50" s="681"/>
      <c r="CX50" s="682"/>
      <c r="CY50" s="63"/>
      <c r="CZ50" s="681"/>
      <c r="DA50" s="681"/>
      <c r="DB50" s="681"/>
      <c r="DC50" s="681"/>
      <c r="DD50" s="681"/>
      <c r="DE50" s="681"/>
      <c r="DF50" s="681"/>
      <c r="DG50" s="681"/>
      <c r="DH50" s="682"/>
    </row>
    <row r="51" spans="3:192">
      <c r="C51" s="457" t="s">
        <v>126</v>
      </c>
      <c r="D51" s="1041"/>
      <c r="E51" s="1041"/>
      <c r="F51" s="1041"/>
      <c r="G51" s="458"/>
      <c r="H51" s="1043"/>
      <c r="I51" s="1043"/>
      <c r="J51" s="1043"/>
      <c r="K51" s="1043"/>
      <c r="L51" s="1043"/>
      <c r="N51" s="1041"/>
      <c r="O51" s="1041"/>
      <c r="P51" s="1041"/>
      <c r="Q51" s="458"/>
      <c r="R51" s="1043"/>
      <c r="S51" s="1043"/>
      <c r="T51" s="1043"/>
      <c r="U51" s="1043"/>
      <c r="V51" s="1043"/>
      <c r="W51" s="16"/>
      <c r="X51" s="1041"/>
      <c r="Y51" s="1041"/>
      <c r="Z51" s="1041"/>
      <c r="AA51" s="458"/>
      <c r="AB51" s="1043"/>
      <c r="AC51" s="1043"/>
      <c r="AD51" s="1043"/>
      <c r="AE51" s="1043"/>
      <c r="AF51" s="1043"/>
      <c r="AH51" s="1041"/>
      <c r="AI51" s="1041"/>
      <c r="AJ51" s="1041"/>
      <c r="AK51" s="458"/>
      <c r="AL51" s="1043"/>
      <c r="AM51" s="1043"/>
      <c r="AN51" s="1043"/>
      <c r="AO51" s="1043"/>
      <c r="AP51" s="1043"/>
      <c r="AR51" s="1041"/>
      <c r="AS51" s="1041"/>
      <c r="AT51" s="1041"/>
      <c r="AU51" s="458"/>
      <c r="AV51" s="1043"/>
      <c r="AW51" s="1043"/>
      <c r="AX51" s="1043"/>
      <c r="AY51" s="1043"/>
      <c r="AZ51" s="1043"/>
      <c r="BB51" s="686"/>
      <c r="BC51" s="686"/>
      <c r="BD51" s="686"/>
      <c r="BE51" s="683"/>
      <c r="BF51" s="647"/>
      <c r="BG51" s="647"/>
      <c r="BH51" s="647"/>
      <c r="BI51" s="647"/>
      <c r="BJ51" s="647"/>
      <c r="BK51" s="63"/>
      <c r="BL51" s="686"/>
      <c r="BM51" s="686"/>
      <c r="BN51" s="686"/>
      <c r="BO51" s="683"/>
      <c r="BP51" s="647"/>
      <c r="BQ51" s="647"/>
      <c r="BR51" s="647"/>
      <c r="BS51" s="647"/>
      <c r="BT51" s="647"/>
      <c r="BU51" s="63"/>
      <c r="BV51" s="686"/>
      <c r="BW51" s="686"/>
      <c r="BX51" s="686"/>
      <c r="BY51" s="683"/>
      <c r="BZ51" s="647"/>
      <c r="CA51" s="647"/>
      <c r="CB51" s="647"/>
      <c r="CC51" s="647"/>
      <c r="CD51" s="647"/>
      <c r="CE51" s="63"/>
      <c r="CF51" s="686"/>
      <c r="CG51" s="686"/>
      <c r="CH51" s="686"/>
      <c r="CI51" s="683"/>
      <c r="CJ51" s="647"/>
      <c r="CK51" s="647"/>
      <c r="CL51" s="647"/>
      <c r="CM51" s="647"/>
      <c r="CN51" s="647"/>
      <c r="CO51" s="63"/>
      <c r="CP51" s="686"/>
      <c r="CQ51" s="686"/>
      <c r="CR51" s="686"/>
      <c r="CS51" s="683"/>
      <c r="CT51" s="647"/>
      <c r="CU51" s="647"/>
      <c r="CV51" s="647"/>
      <c r="CW51" s="647"/>
      <c r="CX51" s="647"/>
      <c r="CY51" s="63"/>
      <c r="CZ51" s="686"/>
      <c r="DA51" s="686"/>
      <c r="DB51" s="686"/>
      <c r="DC51" s="683"/>
      <c r="DD51" s="647"/>
      <c r="DE51" s="647"/>
      <c r="DF51" s="647"/>
      <c r="DG51" s="647"/>
      <c r="DH51" s="647"/>
    </row>
    <row r="52" spans="3:192">
      <c r="C52" s="457" t="s">
        <v>127</v>
      </c>
      <c r="D52" s="1041"/>
      <c r="E52" s="1041"/>
      <c r="F52" s="1041"/>
      <c r="G52" s="458"/>
      <c r="H52" s="1043"/>
      <c r="I52" s="1043"/>
      <c r="J52" s="1043"/>
      <c r="K52" s="1043"/>
      <c r="L52" s="1043"/>
      <c r="N52" s="1041"/>
      <c r="O52" s="1041"/>
      <c r="P52" s="1041"/>
      <c r="Q52" s="458"/>
      <c r="R52" s="1043"/>
      <c r="S52" s="1043"/>
      <c r="T52" s="1043"/>
      <c r="U52" s="1043"/>
      <c r="V52" s="1043"/>
      <c r="W52" s="16"/>
      <c r="X52" s="1041"/>
      <c r="Y52" s="1041"/>
      <c r="Z52" s="1041"/>
      <c r="AA52" s="458"/>
      <c r="AB52" s="1043"/>
      <c r="AC52" s="1043"/>
      <c r="AD52" s="1043"/>
      <c r="AE52" s="1043"/>
      <c r="AF52" s="1043"/>
      <c r="AH52" s="1041"/>
      <c r="AI52" s="1041"/>
      <c r="AJ52" s="1041"/>
      <c r="AK52" s="458"/>
      <c r="AL52" s="1043"/>
      <c r="AM52" s="1043"/>
      <c r="AN52" s="1043"/>
      <c r="AO52" s="1043"/>
      <c r="AP52" s="1043"/>
      <c r="AR52" s="1041"/>
      <c r="AS52" s="1041"/>
      <c r="AT52" s="1041"/>
      <c r="AU52" s="458"/>
      <c r="AV52" s="1043"/>
      <c r="AW52" s="1043"/>
      <c r="AX52" s="1043"/>
      <c r="AY52" s="1043"/>
      <c r="AZ52" s="1043"/>
      <c r="BB52" s="686"/>
      <c r="BC52" s="686"/>
      <c r="BD52" s="686"/>
      <c r="BE52" s="683"/>
      <c r="BF52" s="647"/>
      <c r="BG52" s="647"/>
      <c r="BH52" s="647"/>
      <c r="BI52" s="647"/>
      <c r="BJ52" s="647"/>
      <c r="BK52" s="63"/>
      <c r="BL52" s="686"/>
      <c r="BM52" s="686"/>
      <c r="BN52" s="686"/>
      <c r="BO52" s="683"/>
      <c r="BP52" s="647"/>
      <c r="BQ52" s="647"/>
      <c r="BR52" s="647"/>
      <c r="BS52" s="647"/>
      <c r="BT52" s="647"/>
      <c r="BU52" s="63"/>
      <c r="BV52" s="686"/>
      <c r="BW52" s="686"/>
      <c r="BX52" s="686"/>
      <c r="BY52" s="683"/>
      <c r="BZ52" s="647"/>
      <c r="CA52" s="647"/>
      <c r="CB52" s="647"/>
      <c r="CC52" s="647"/>
      <c r="CD52" s="647"/>
      <c r="CE52" s="63"/>
      <c r="CF52" s="686"/>
      <c r="CG52" s="686"/>
      <c r="CH52" s="686"/>
      <c r="CI52" s="683"/>
      <c r="CJ52" s="647"/>
      <c r="CK52" s="647"/>
      <c r="CL52" s="647"/>
      <c r="CM52" s="647"/>
      <c r="CN52" s="647"/>
      <c r="CO52" s="63"/>
      <c r="CP52" s="686"/>
      <c r="CQ52" s="686"/>
      <c r="CR52" s="686"/>
      <c r="CS52" s="683"/>
      <c r="CT52" s="647"/>
      <c r="CU52" s="647"/>
      <c r="CV52" s="647"/>
      <c r="CW52" s="647"/>
      <c r="CX52" s="647"/>
      <c r="CY52" s="63"/>
      <c r="CZ52" s="686"/>
      <c r="DA52" s="686"/>
      <c r="DB52" s="686"/>
      <c r="DC52" s="683"/>
      <c r="DD52" s="647"/>
      <c r="DE52" s="647"/>
      <c r="DF52" s="647"/>
      <c r="DG52" s="647"/>
      <c r="DH52" s="647"/>
    </row>
    <row r="53" spans="3:192">
      <c r="C53" s="457" t="s">
        <v>128</v>
      </c>
      <c r="D53" s="1041"/>
      <c r="E53" s="1041"/>
      <c r="F53" s="1041"/>
      <c r="G53" s="458"/>
      <c r="H53" s="1043"/>
      <c r="I53" s="1043"/>
      <c r="J53" s="1043"/>
      <c r="K53" s="1043"/>
      <c r="L53" s="1043"/>
      <c r="N53" s="1041"/>
      <c r="O53" s="1041"/>
      <c r="P53" s="1041"/>
      <c r="Q53" s="458"/>
      <c r="R53" s="1043"/>
      <c r="S53" s="1043"/>
      <c r="T53" s="1043"/>
      <c r="U53" s="1043"/>
      <c r="V53" s="1043"/>
      <c r="W53" s="16"/>
      <c r="X53" s="1041"/>
      <c r="Y53" s="1041"/>
      <c r="Z53" s="1041"/>
      <c r="AA53" s="458"/>
      <c r="AB53" s="1043"/>
      <c r="AC53" s="1043"/>
      <c r="AD53" s="1043"/>
      <c r="AE53" s="1043"/>
      <c r="AF53" s="1043"/>
      <c r="AH53" s="1041"/>
      <c r="AI53" s="1041"/>
      <c r="AJ53" s="1041"/>
      <c r="AK53" s="458"/>
      <c r="AL53" s="1043"/>
      <c r="AM53" s="1043"/>
      <c r="AN53" s="1043"/>
      <c r="AO53" s="1043"/>
      <c r="AP53" s="1043"/>
      <c r="AR53" s="1041"/>
      <c r="AS53" s="1041"/>
      <c r="AT53" s="1041"/>
      <c r="AU53" s="458"/>
      <c r="AV53" s="1043"/>
      <c r="AW53" s="1043"/>
      <c r="AX53" s="1043"/>
      <c r="AY53" s="1043"/>
      <c r="AZ53" s="1043"/>
      <c r="BB53" s="686"/>
      <c r="BC53" s="686"/>
      <c r="BD53" s="686"/>
      <c r="BE53" s="683"/>
      <c r="BF53" s="647"/>
      <c r="BG53" s="647"/>
      <c r="BH53" s="647"/>
      <c r="BI53" s="647"/>
      <c r="BJ53" s="647"/>
      <c r="BK53" s="63"/>
      <c r="BL53" s="686"/>
      <c r="BM53" s="686"/>
      <c r="BN53" s="686"/>
      <c r="BO53" s="683"/>
      <c r="BP53" s="647"/>
      <c r="BQ53" s="647"/>
      <c r="BR53" s="647"/>
      <c r="BS53" s="647"/>
      <c r="BT53" s="647"/>
      <c r="BU53" s="63"/>
      <c r="BV53" s="686"/>
      <c r="BW53" s="686"/>
      <c r="BX53" s="686"/>
      <c r="BY53" s="683"/>
      <c r="BZ53" s="647"/>
      <c r="CA53" s="647"/>
      <c r="CB53" s="647"/>
      <c r="CC53" s="647"/>
      <c r="CD53" s="647"/>
      <c r="CE53" s="63"/>
      <c r="CF53" s="686"/>
      <c r="CG53" s="686"/>
      <c r="CH53" s="686"/>
      <c r="CI53" s="683"/>
      <c r="CJ53" s="647"/>
      <c r="CK53" s="647"/>
      <c r="CL53" s="647"/>
      <c r="CM53" s="647"/>
      <c r="CN53" s="647"/>
      <c r="CO53" s="63"/>
      <c r="CP53" s="686"/>
      <c r="CQ53" s="686"/>
      <c r="CR53" s="686"/>
      <c r="CS53" s="683"/>
      <c r="CT53" s="647"/>
      <c r="CU53" s="647"/>
      <c r="CV53" s="647"/>
      <c r="CW53" s="647"/>
      <c r="CX53" s="647"/>
      <c r="CY53" s="63"/>
      <c r="CZ53" s="686"/>
      <c r="DA53" s="686"/>
      <c r="DB53" s="686"/>
      <c r="DC53" s="683"/>
      <c r="DD53" s="647"/>
      <c r="DE53" s="647"/>
      <c r="DF53" s="647"/>
      <c r="DG53" s="647"/>
      <c r="DH53" s="647"/>
    </row>
    <row r="54" spans="3:192">
      <c r="C54" s="457" t="s">
        <v>129</v>
      </c>
      <c r="D54" s="1041"/>
      <c r="E54" s="1041"/>
      <c r="F54" s="1041"/>
      <c r="G54" s="458"/>
      <c r="H54" s="1043"/>
      <c r="I54" s="1043"/>
      <c r="J54" s="1043"/>
      <c r="K54" s="1043"/>
      <c r="L54" s="1043"/>
      <c r="N54" s="1041"/>
      <c r="O54" s="1041"/>
      <c r="P54" s="1041"/>
      <c r="Q54" s="458"/>
      <c r="R54" s="1043"/>
      <c r="S54" s="1043"/>
      <c r="T54" s="1043"/>
      <c r="U54" s="1043"/>
      <c r="V54" s="1043"/>
      <c r="W54" s="16"/>
      <c r="X54" s="1041"/>
      <c r="Y54" s="1041"/>
      <c r="Z54" s="1041"/>
      <c r="AA54" s="458"/>
      <c r="AB54" s="1043"/>
      <c r="AC54" s="1043"/>
      <c r="AD54" s="1043"/>
      <c r="AE54" s="1043"/>
      <c r="AF54" s="1043"/>
      <c r="AH54" s="1041"/>
      <c r="AI54" s="1041"/>
      <c r="AJ54" s="1041"/>
      <c r="AK54" s="458"/>
      <c r="AL54" s="1043"/>
      <c r="AM54" s="1043"/>
      <c r="AN54" s="1043"/>
      <c r="AO54" s="1043"/>
      <c r="AP54" s="1043"/>
      <c r="AR54" s="1041"/>
      <c r="AS54" s="1041"/>
      <c r="AT54" s="1041"/>
      <c r="AU54" s="458"/>
      <c r="AV54" s="1043"/>
      <c r="AW54" s="1043"/>
      <c r="AX54" s="1043"/>
      <c r="AY54" s="1043"/>
      <c r="AZ54" s="1043"/>
      <c r="BB54" s="686"/>
      <c r="BC54" s="686"/>
      <c r="BD54" s="686"/>
      <c r="BE54" s="683"/>
      <c r="BF54" s="647"/>
      <c r="BG54" s="647"/>
      <c r="BH54" s="647"/>
      <c r="BI54" s="647"/>
      <c r="BJ54" s="647"/>
      <c r="BK54" s="63"/>
      <c r="BL54" s="686"/>
      <c r="BM54" s="686"/>
      <c r="BN54" s="686"/>
      <c r="BO54" s="683"/>
      <c r="BP54" s="647"/>
      <c r="BQ54" s="647"/>
      <c r="BR54" s="647"/>
      <c r="BS54" s="647"/>
      <c r="BT54" s="647"/>
      <c r="BU54" s="63"/>
      <c r="BV54" s="686"/>
      <c r="BW54" s="686"/>
      <c r="BX54" s="686"/>
      <c r="BY54" s="683"/>
      <c r="BZ54" s="647"/>
      <c r="CA54" s="647"/>
      <c r="CB54" s="647"/>
      <c r="CC54" s="647"/>
      <c r="CD54" s="647"/>
      <c r="CE54" s="63"/>
      <c r="CF54" s="686"/>
      <c r="CG54" s="686"/>
      <c r="CH54" s="686"/>
      <c r="CI54" s="683"/>
      <c r="CJ54" s="647"/>
      <c r="CK54" s="647"/>
      <c r="CL54" s="647"/>
      <c r="CM54" s="647"/>
      <c r="CN54" s="647"/>
      <c r="CO54" s="63"/>
      <c r="CP54" s="686"/>
      <c r="CQ54" s="686"/>
      <c r="CR54" s="686"/>
      <c r="CS54" s="683"/>
      <c r="CT54" s="647"/>
      <c r="CU54" s="647"/>
      <c r="CV54" s="647"/>
      <c r="CW54" s="647"/>
      <c r="CX54" s="647"/>
      <c r="CY54" s="63"/>
      <c r="CZ54" s="686"/>
      <c r="DA54" s="686"/>
      <c r="DB54" s="686"/>
      <c r="DC54" s="683"/>
      <c r="DD54" s="647"/>
      <c r="DE54" s="647"/>
      <c r="DF54" s="647"/>
      <c r="DG54" s="647"/>
      <c r="DH54" s="647"/>
    </row>
    <row r="55" spans="3:192">
      <c r="C55" s="457" t="s">
        <v>130</v>
      </c>
      <c r="D55" s="1041"/>
      <c r="E55" s="1041"/>
      <c r="F55" s="1041"/>
      <c r="G55" s="458"/>
      <c r="H55" s="1043"/>
      <c r="I55" s="1043"/>
      <c r="J55" s="1043"/>
      <c r="K55" s="1043"/>
      <c r="L55" s="1043"/>
      <c r="N55" s="1041"/>
      <c r="O55" s="1041"/>
      <c r="P55" s="1041"/>
      <c r="Q55" s="458"/>
      <c r="R55" s="1043"/>
      <c r="S55" s="1043"/>
      <c r="T55" s="1043"/>
      <c r="U55" s="1043"/>
      <c r="V55" s="1043"/>
      <c r="W55" s="16"/>
      <c r="X55" s="1041"/>
      <c r="Y55" s="1041"/>
      <c r="Z55" s="1041"/>
      <c r="AA55" s="458"/>
      <c r="AB55" s="1043"/>
      <c r="AC55" s="1043"/>
      <c r="AD55" s="1043"/>
      <c r="AE55" s="1043"/>
      <c r="AF55" s="1043"/>
      <c r="AH55" s="1041"/>
      <c r="AI55" s="1041"/>
      <c r="AJ55" s="1041"/>
      <c r="AK55" s="458"/>
      <c r="AL55" s="1043"/>
      <c r="AM55" s="1043"/>
      <c r="AN55" s="1043"/>
      <c r="AO55" s="1043"/>
      <c r="AP55" s="1043"/>
      <c r="AR55" s="1041"/>
      <c r="AS55" s="1041"/>
      <c r="AT55" s="1041"/>
      <c r="AU55" s="458"/>
      <c r="AV55" s="1043"/>
      <c r="AW55" s="1043"/>
      <c r="AX55" s="1043"/>
      <c r="AY55" s="1043"/>
      <c r="AZ55" s="1043"/>
      <c r="BB55" s="686"/>
      <c r="BC55" s="686"/>
      <c r="BD55" s="686"/>
      <c r="BE55" s="683"/>
      <c r="BF55" s="647"/>
      <c r="BG55" s="647"/>
      <c r="BH55" s="647"/>
      <c r="BI55" s="647"/>
      <c r="BJ55" s="647"/>
      <c r="BK55" s="63"/>
      <c r="BL55" s="686"/>
      <c r="BM55" s="686"/>
      <c r="BN55" s="686"/>
      <c r="BO55" s="683"/>
      <c r="BP55" s="647"/>
      <c r="BQ55" s="647"/>
      <c r="BR55" s="647"/>
      <c r="BS55" s="647"/>
      <c r="BT55" s="647"/>
      <c r="BU55" s="63"/>
      <c r="BV55" s="686"/>
      <c r="BW55" s="686"/>
      <c r="BX55" s="686"/>
      <c r="BY55" s="683"/>
      <c r="BZ55" s="647"/>
      <c r="CA55" s="647"/>
      <c r="CB55" s="647"/>
      <c r="CC55" s="647"/>
      <c r="CD55" s="647"/>
      <c r="CE55" s="63"/>
      <c r="CF55" s="686"/>
      <c r="CG55" s="686"/>
      <c r="CH55" s="686"/>
      <c r="CI55" s="683"/>
      <c r="CJ55" s="647"/>
      <c r="CK55" s="647"/>
      <c r="CL55" s="647"/>
      <c r="CM55" s="647"/>
      <c r="CN55" s="647"/>
      <c r="CO55" s="63"/>
      <c r="CP55" s="686"/>
      <c r="CQ55" s="686"/>
      <c r="CR55" s="686"/>
      <c r="CS55" s="683"/>
      <c r="CT55" s="647"/>
      <c r="CU55" s="647"/>
      <c r="CV55" s="647"/>
      <c r="CW55" s="647"/>
      <c r="CX55" s="647"/>
      <c r="CY55" s="63"/>
      <c r="CZ55" s="686"/>
      <c r="DA55" s="686"/>
      <c r="DB55" s="686"/>
      <c r="DC55" s="683"/>
      <c r="DD55" s="647"/>
      <c r="DE55" s="647"/>
      <c r="DF55" s="647"/>
      <c r="DG55" s="647"/>
      <c r="DH55" s="647"/>
    </row>
    <row r="56" spans="3:192">
      <c r="C56" s="198"/>
      <c r="D56" s="1041"/>
      <c r="E56" s="1041"/>
      <c r="F56" s="1041"/>
      <c r="G56" s="458"/>
      <c r="H56" s="1043"/>
      <c r="I56" s="1043"/>
      <c r="J56" s="1043"/>
      <c r="K56" s="1043"/>
      <c r="L56" s="1043"/>
      <c r="N56" s="1041"/>
      <c r="O56" s="1041"/>
      <c r="P56" s="1041"/>
      <c r="Q56" s="458"/>
      <c r="R56" s="1043"/>
      <c r="S56" s="1043"/>
      <c r="T56" s="1043"/>
      <c r="U56" s="1043"/>
      <c r="V56" s="1043"/>
      <c r="W56" s="16"/>
      <c r="X56" s="1041"/>
      <c r="Y56" s="1041"/>
      <c r="Z56" s="1041"/>
      <c r="AA56" s="458"/>
      <c r="AB56" s="1043"/>
      <c r="AC56" s="1043"/>
      <c r="AD56" s="1043"/>
      <c r="AE56" s="1043"/>
      <c r="AF56" s="1043"/>
      <c r="AH56" s="1041"/>
      <c r="AI56" s="1041"/>
      <c r="AJ56" s="1041"/>
      <c r="AK56" s="458"/>
      <c r="AL56" s="1043"/>
      <c r="AM56" s="1043"/>
      <c r="AN56" s="1043"/>
      <c r="AO56" s="1043"/>
      <c r="AP56" s="1043"/>
      <c r="AR56" s="1041"/>
      <c r="AS56" s="1041"/>
      <c r="AT56" s="1041"/>
      <c r="AU56" s="458"/>
      <c r="AV56" s="1043"/>
      <c r="AW56" s="1043"/>
      <c r="AX56" s="1043"/>
      <c r="AY56" s="1043"/>
      <c r="AZ56" s="1043"/>
      <c r="BB56" s="686"/>
      <c r="BC56" s="686"/>
      <c r="BD56" s="686"/>
      <c r="BE56" s="683"/>
      <c r="BF56" s="647"/>
      <c r="BG56" s="647"/>
      <c r="BH56" s="647"/>
      <c r="BI56" s="647"/>
      <c r="BJ56" s="647"/>
      <c r="BK56" s="63"/>
      <c r="BL56" s="686"/>
      <c r="BM56" s="686"/>
      <c r="BN56" s="686"/>
      <c r="BO56" s="683"/>
      <c r="BP56" s="647"/>
      <c r="BQ56" s="647"/>
      <c r="BR56" s="647"/>
      <c r="BS56" s="647"/>
      <c r="BT56" s="647"/>
      <c r="BU56" s="63"/>
      <c r="BV56" s="686"/>
      <c r="BW56" s="686"/>
      <c r="BX56" s="686"/>
      <c r="BY56" s="683"/>
      <c r="BZ56" s="647"/>
      <c r="CA56" s="647"/>
      <c r="CB56" s="647"/>
      <c r="CC56" s="647"/>
      <c r="CD56" s="647"/>
      <c r="CE56" s="63"/>
      <c r="CF56" s="686"/>
      <c r="CG56" s="686"/>
      <c r="CH56" s="686"/>
      <c r="CI56" s="683"/>
      <c r="CJ56" s="647"/>
      <c r="CK56" s="647"/>
      <c r="CL56" s="647"/>
      <c r="CM56" s="647"/>
      <c r="CN56" s="647"/>
      <c r="CO56" s="63"/>
      <c r="CP56" s="686"/>
      <c r="CQ56" s="686"/>
      <c r="CR56" s="686"/>
      <c r="CS56" s="683"/>
      <c r="CT56" s="647"/>
      <c r="CU56" s="647"/>
      <c r="CV56" s="647"/>
      <c r="CW56" s="647"/>
      <c r="CX56" s="647"/>
      <c r="CY56" s="63"/>
      <c r="CZ56" s="686"/>
      <c r="DA56" s="686"/>
      <c r="DB56" s="686"/>
      <c r="DC56" s="683"/>
      <c r="DD56" s="647"/>
      <c r="DE56" s="647"/>
      <c r="DF56" s="647"/>
      <c r="DG56" s="647"/>
      <c r="DH56" s="647"/>
    </row>
    <row r="57" spans="3:192" ht="13.5" thickBot="1">
      <c r="C57" s="197"/>
      <c r="D57" s="1041"/>
      <c r="E57" s="1041"/>
      <c r="F57" s="1041"/>
      <c r="G57" s="196"/>
      <c r="H57" s="1043"/>
      <c r="I57" s="1043"/>
      <c r="J57" s="1043"/>
      <c r="K57" s="1043"/>
      <c r="L57" s="1043"/>
      <c r="N57" s="1041"/>
      <c r="O57" s="1041"/>
      <c r="P57" s="1041"/>
      <c r="Q57" s="196"/>
      <c r="R57" s="1043"/>
      <c r="S57" s="1043"/>
      <c r="T57" s="1043"/>
      <c r="U57" s="1043"/>
      <c r="V57" s="1043"/>
      <c r="W57" s="16"/>
      <c r="X57" s="1041"/>
      <c r="Y57" s="1041"/>
      <c r="Z57" s="1041"/>
      <c r="AA57" s="196"/>
      <c r="AB57" s="1043"/>
      <c r="AC57" s="1043"/>
      <c r="AD57" s="1043"/>
      <c r="AE57" s="1043"/>
      <c r="AF57" s="1043"/>
      <c r="AH57" s="1041"/>
      <c r="AI57" s="1041"/>
      <c r="AJ57" s="1041"/>
      <c r="AK57" s="196"/>
      <c r="AL57" s="1043"/>
      <c r="AM57" s="1043"/>
      <c r="AN57" s="1043"/>
      <c r="AO57" s="1043"/>
      <c r="AP57" s="1043"/>
      <c r="AR57" s="1041"/>
      <c r="AS57" s="1041"/>
      <c r="AT57" s="1041"/>
      <c r="AU57" s="196"/>
      <c r="AV57" s="1043"/>
      <c r="AW57" s="1043"/>
      <c r="AX57" s="1043"/>
      <c r="AY57" s="1043"/>
      <c r="AZ57" s="1043"/>
      <c r="BB57" s="686"/>
      <c r="BC57" s="686"/>
      <c r="BD57" s="686"/>
      <c r="BE57" s="683"/>
      <c r="BF57" s="647"/>
      <c r="BG57" s="647"/>
      <c r="BH57" s="647"/>
      <c r="BI57" s="647"/>
      <c r="BJ57" s="647"/>
      <c r="BK57" s="63"/>
      <c r="BL57" s="686"/>
      <c r="BM57" s="686"/>
      <c r="BN57" s="686"/>
      <c r="BO57" s="683"/>
      <c r="BP57" s="647"/>
      <c r="BQ57" s="647"/>
      <c r="BR57" s="647"/>
      <c r="BS57" s="647"/>
      <c r="BT57" s="647"/>
      <c r="BU57" s="63"/>
      <c r="BV57" s="686"/>
      <c r="BW57" s="686"/>
      <c r="BX57" s="686"/>
      <c r="BY57" s="683"/>
      <c r="BZ57" s="647"/>
      <c r="CA57" s="647"/>
      <c r="CB57" s="647"/>
      <c r="CC57" s="647"/>
      <c r="CD57" s="647"/>
      <c r="CE57" s="63"/>
      <c r="CF57" s="686"/>
      <c r="CG57" s="686"/>
      <c r="CH57" s="686"/>
      <c r="CI57" s="683"/>
      <c r="CJ57" s="647"/>
      <c r="CK57" s="647"/>
      <c r="CL57" s="647"/>
      <c r="CM57" s="647"/>
      <c r="CN57" s="647"/>
      <c r="CO57" s="63"/>
      <c r="CP57" s="686"/>
      <c r="CQ57" s="686"/>
      <c r="CR57" s="686"/>
      <c r="CS57" s="683"/>
      <c r="CT57" s="647"/>
      <c r="CU57" s="647"/>
      <c r="CV57" s="647"/>
      <c r="CW57" s="647"/>
      <c r="CX57" s="647"/>
      <c r="CY57" s="63"/>
      <c r="CZ57" s="686"/>
      <c r="DA57" s="686"/>
      <c r="DB57" s="686"/>
      <c r="DC57" s="683"/>
      <c r="DD57" s="647"/>
      <c r="DE57" s="647"/>
      <c r="DF57" s="647"/>
      <c r="DG57" s="647"/>
      <c r="DH57" s="647"/>
    </row>
    <row r="58" spans="3:192" ht="13.5" thickBot="1">
      <c r="C58" s="459" t="s">
        <v>735</v>
      </c>
      <c r="D58" s="1042"/>
      <c r="E58" s="1042"/>
      <c r="F58" s="1042"/>
      <c r="G58" s="460"/>
      <c r="H58" s="1042"/>
      <c r="I58" s="1042"/>
      <c r="J58" s="1042"/>
      <c r="K58" s="1042"/>
      <c r="L58" s="1044"/>
      <c r="N58" s="1042"/>
      <c r="O58" s="1042"/>
      <c r="P58" s="1042"/>
      <c r="Q58" s="460"/>
      <c r="R58" s="1042"/>
      <c r="S58" s="1042"/>
      <c r="T58" s="1042"/>
      <c r="U58" s="1042"/>
      <c r="V58" s="1044"/>
      <c r="W58" s="16"/>
      <c r="X58" s="1042"/>
      <c r="Y58" s="1042"/>
      <c r="Z58" s="1042"/>
      <c r="AA58" s="460"/>
      <c r="AB58" s="1042"/>
      <c r="AC58" s="1042"/>
      <c r="AD58" s="1042"/>
      <c r="AE58" s="1042"/>
      <c r="AF58" s="1044"/>
      <c r="AH58" s="1042"/>
      <c r="AI58" s="1042"/>
      <c r="AJ58" s="1042"/>
      <c r="AK58" s="460"/>
      <c r="AL58" s="1042"/>
      <c r="AM58" s="1042"/>
      <c r="AN58" s="1042"/>
      <c r="AO58" s="1042"/>
      <c r="AP58" s="1044"/>
      <c r="AR58" s="1042"/>
      <c r="AS58" s="1042"/>
      <c r="AT58" s="1042"/>
      <c r="AU58" s="460"/>
      <c r="AV58" s="1042"/>
      <c r="AW58" s="1042"/>
      <c r="AX58" s="1042"/>
      <c r="AY58" s="1042"/>
      <c r="AZ58" s="1044"/>
      <c r="BB58" s="71"/>
      <c r="BC58" s="71"/>
      <c r="BD58" s="71"/>
      <c r="BE58" s="71"/>
      <c r="BF58" s="71"/>
      <c r="BG58" s="71"/>
      <c r="BH58" s="71"/>
      <c r="BI58" s="71"/>
      <c r="BJ58" s="71"/>
      <c r="BK58" s="63"/>
      <c r="BL58" s="71"/>
      <c r="BM58" s="71"/>
      <c r="BN58" s="71"/>
      <c r="BO58" s="71"/>
      <c r="BP58" s="71"/>
      <c r="BQ58" s="71"/>
      <c r="BR58" s="71"/>
      <c r="BS58" s="71"/>
      <c r="BT58" s="71"/>
      <c r="BU58" s="63"/>
      <c r="BV58" s="71"/>
      <c r="BW58" s="71"/>
      <c r="BX58" s="71"/>
      <c r="BY58" s="71"/>
      <c r="BZ58" s="71"/>
      <c r="CA58" s="71"/>
      <c r="CB58" s="71"/>
      <c r="CC58" s="71"/>
      <c r="CD58" s="71"/>
      <c r="CE58" s="63"/>
      <c r="CF58" s="71"/>
      <c r="CG58" s="71"/>
      <c r="CH58" s="71"/>
      <c r="CI58" s="71"/>
      <c r="CJ58" s="71"/>
      <c r="CK58" s="71"/>
      <c r="CL58" s="71"/>
      <c r="CM58" s="71"/>
      <c r="CN58" s="71"/>
      <c r="CO58" s="63"/>
      <c r="CP58" s="71"/>
      <c r="CQ58" s="71"/>
      <c r="CR58" s="71"/>
      <c r="CS58" s="71"/>
      <c r="CT58" s="71"/>
      <c r="CU58" s="71"/>
      <c r="CV58" s="71"/>
      <c r="CW58" s="71"/>
      <c r="CX58" s="71"/>
      <c r="CY58" s="63"/>
      <c r="CZ58" s="71"/>
      <c r="DA58" s="71"/>
      <c r="DB58" s="71"/>
      <c r="DC58" s="71"/>
      <c r="DD58" s="71"/>
      <c r="DE58" s="71"/>
      <c r="DF58" s="71"/>
      <c r="DG58" s="71"/>
      <c r="DH58" s="71"/>
    </row>
    <row r="59" spans="3:192">
      <c r="C59" s="69"/>
      <c r="D59" s="70"/>
      <c r="E59" s="71"/>
      <c r="F59" s="71"/>
      <c r="G59" s="71"/>
      <c r="H59" s="71"/>
      <c r="I59" s="71"/>
      <c r="J59" s="71"/>
      <c r="K59" s="71"/>
      <c r="L59" s="71"/>
      <c r="N59" s="70"/>
      <c r="O59" s="71"/>
      <c r="P59" s="71"/>
      <c r="Q59" s="71"/>
      <c r="R59" s="71"/>
      <c r="S59" s="71"/>
      <c r="T59" s="71"/>
      <c r="U59" s="71"/>
      <c r="V59" s="71"/>
      <c r="W59" s="16"/>
      <c r="X59" s="70"/>
      <c r="Y59" s="71"/>
      <c r="Z59" s="71"/>
      <c r="AA59" s="71"/>
      <c r="AB59" s="71"/>
      <c r="AC59" s="71"/>
      <c r="AD59" s="71"/>
      <c r="AE59" s="71"/>
      <c r="AF59" s="71"/>
      <c r="AH59" s="70"/>
      <c r="AI59" s="71"/>
      <c r="AJ59" s="71"/>
      <c r="AK59" s="71"/>
      <c r="AL59" s="71"/>
      <c r="AM59" s="71"/>
      <c r="AN59" s="71"/>
      <c r="AO59" s="71"/>
      <c r="AP59" s="71"/>
      <c r="AR59" s="70"/>
      <c r="AS59" s="71"/>
      <c r="AT59" s="71"/>
      <c r="AU59" s="71"/>
      <c r="AV59" s="71"/>
      <c r="AW59" s="71"/>
      <c r="AX59" s="71"/>
      <c r="AY59" s="71"/>
      <c r="AZ59" s="71"/>
      <c r="BB59" s="71"/>
      <c r="BC59" s="71"/>
      <c r="BD59" s="71"/>
      <c r="BE59" s="71"/>
      <c r="BF59" s="71"/>
      <c r="BG59" s="71"/>
      <c r="BH59" s="71"/>
      <c r="BI59" s="71"/>
      <c r="BJ59" s="71"/>
      <c r="BK59" s="63"/>
      <c r="BL59" s="71"/>
      <c r="BM59" s="71"/>
      <c r="BN59" s="71"/>
      <c r="BO59" s="71"/>
      <c r="BP59" s="71"/>
      <c r="BQ59" s="71"/>
      <c r="BR59" s="71"/>
      <c r="BS59" s="71"/>
      <c r="BT59" s="71"/>
      <c r="BU59" s="63"/>
      <c r="BV59" s="71"/>
      <c r="BW59" s="71"/>
      <c r="BX59" s="71"/>
      <c r="BY59" s="71"/>
      <c r="BZ59" s="71"/>
      <c r="CA59" s="71"/>
      <c r="CB59" s="71"/>
      <c r="CC59" s="71"/>
      <c r="CD59" s="71"/>
      <c r="CE59" s="63"/>
      <c r="CF59" s="71"/>
      <c r="CG59" s="71"/>
      <c r="CH59" s="71"/>
      <c r="CI59" s="71"/>
      <c r="CJ59" s="71"/>
      <c r="CK59" s="71"/>
      <c r="CL59" s="71"/>
      <c r="CM59" s="71"/>
      <c r="CN59" s="71"/>
      <c r="CO59" s="63"/>
      <c r="CP59" s="71"/>
      <c r="CQ59" s="71"/>
      <c r="CR59" s="71"/>
      <c r="CS59" s="71"/>
      <c r="CT59" s="71"/>
      <c r="CU59" s="71"/>
      <c r="CV59" s="71"/>
      <c r="CW59" s="71"/>
      <c r="CX59" s="71"/>
      <c r="CY59" s="63"/>
      <c r="CZ59" s="71"/>
      <c r="DA59" s="71"/>
      <c r="DB59" s="71"/>
      <c r="DC59" s="71"/>
      <c r="DD59" s="71"/>
      <c r="DE59" s="71"/>
      <c r="DF59" s="71"/>
      <c r="DG59" s="71"/>
      <c r="DH59" s="71"/>
    </row>
    <row r="60" spans="3:192">
      <c r="L60" s="17"/>
      <c r="N60" s="45"/>
      <c r="O60" s="45"/>
      <c r="P60" s="45"/>
      <c r="Q60" s="45"/>
      <c r="U60" s="16"/>
      <c r="W60" s="16"/>
      <c r="X60" s="45"/>
      <c r="Y60" s="45"/>
      <c r="Z60" s="45"/>
      <c r="AA60" s="45"/>
      <c r="AF60" s="17"/>
      <c r="AH60" s="45"/>
      <c r="AI60" s="45"/>
      <c r="AJ60" s="45"/>
      <c r="AK60" s="45"/>
      <c r="AP60" s="17"/>
      <c r="AR60" s="45"/>
      <c r="AS60" s="45"/>
      <c r="AT60" s="45"/>
      <c r="AU60" s="45"/>
      <c r="AZ60" s="17"/>
      <c r="BB60" s="672"/>
      <c r="BC60" s="672"/>
      <c r="BD60" s="672"/>
      <c r="BE60" s="672"/>
      <c r="BF60" s="63"/>
      <c r="BG60" s="63"/>
      <c r="BH60" s="63"/>
      <c r="BI60" s="63"/>
      <c r="BJ60" s="63"/>
      <c r="BK60" s="63"/>
      <c r="BL60" s="672"/>
      <c r="BM60" s="672"/>
      <c r="BN60" s="672"/>
      <c r="BO60" s="672"/>
      <c r="BP60" s="63"/>
      <c r="BQ60" s="63"/>
      <c r="BR60" s="63"/>
      <c r="BS60" s="63"/>
      <c r="BT60" s="63"/>
      <c r="BU60" s="63"/>
      <c r="BV60" s="672"/>
      <c r="BW60" s="672"/>
      <c r="BX60" s="672"/>
      <c r="BY60" s="672"/>
      <c r="BZ60" s="63"/>
      <c r="CA60" s="63"/>
      <c r="CB60" s="63"/>
      <c r="CC60" s="63"/>
      <c r="CD60" s="63"/>
      <c r="CE60" s="63"/>
      <c r="CF60" s="672"/>
      <c r="CG60" s="672"/>
      <c r="CH60" s="672"/>
      <c r="CI60" s="672"/>
      <c r="CJ60" s="63"/>
      <c r="CK60" s="63"/>
      <c r="CL60" s="63"/>
      <c r="CM60" s="63"/>
      <c r="CN60" s="63"/>
      <c r="CO60" s="63"/>
      <c r="CP60" s="672"/>
      <c r="CQ60" s="672"/>
      <c r="CR60" s="672"/>
      <c r="CS60" s="672"/>
      <c r="CT60" s="63"/>
      <c r="CU60" s="63"/>
      <c r="CV60" s="63"/>
      <c r="CW60" s="63"/>
      <c r="CX60" s="63"/>
      <c r="CY60" s="63"/>
      <c r="CZ60" s="672"/>
      <c r="DA60" s="672"/>
      <c r="DB60" s="672"/>
      <c r="DC60" s="672"/>
      <c r="DD60" s="63"/>
      <c r="DE60" s="63"/>
      <c r="DF60" s="63"/>
      <c r="DG60" s="63"/>
      <c r="DH60" s="63"/>
    </row>
    <row r="61" spans="3:192" ht="18">
      <c r="C61" s="72" t="s">
        <v>176</v>
      </c>
      <c r="D61" s="1045"/>
      <c r="E61" s="1045"/>
      <c r="F61" s="1045"/>
      <c r="G61" s="458"/>
      <c r="H61" s="942"/>
      <c r="I61" s="942"/>
      <c r="J61" s="942"/>
      <c r="K61" s="942"/>
      <c r="L61" s="942"/>
      <c r="N61" s="1045"/>
      <c r="O61" s="1045"/>
      <c r="P61" s="1045"/>
      <c r="Q61" s="458"/>
      <c r="R61" s="942"/>
      <c r="S61" s="942"/>
      <c r="T61" s="942"/>
      <c r="U61" s="942"/>
      <c r="V61" s="942"/>
      <c r="W61" s="16"/>
      <c r="X61" s="1045"/>
      <c r="Y61" s="1045"/>
      <c r="Z61" s="1045"/>
      <c r="AA61" s="458"/>
      <c r="AB61" s="942"/>
      <c r="AC61" s="942"/>
      <c r="AD61" s="942"/>
      <c r="AE61" s="942"/>
      <c r="AF61" s="942"/>
      <c r="AH61" s="1045"/>
      <c r="AI61" s="1045"/>
      <c r="AJ61" s="1045"/>
      <c r="AK61" s="458"/>
      <c r="AL61" s="942"/>
      <c r="AM61" s="942"/>
      <c r="AN61" s="942"/>
      <c r="AO61" s="942"/>
      <c r="AP61" s="942"/>
      <c r="AR61" s="1045"/>
      <c r="AS61" s="1045"/>
      <c r="AT61" s="1045"/>
      <c r="AU61" s="458"/>
      <c r="AV61" s="942"/>
      <c r="AW61" s="942"/>
      <c r="AX61" s="942"/>
      <c r="AY61" s="942"/>
      <c r="AZ61" s="942"/>
      <c r="BB61" s="686"/>
      <c r="BC61" s="686"/>
      <c r="BD61" s="686"/>
      <c r="BE61" s="683"/>
      <c r="BF61" s="647"/>
      <c r="BG61" s="647"/>
      <c r="BH61" s="647"/>
      <c r="BI61" s="647"/>
      <c r="BJ61" s="647"/>
      <c r="BK61" s="63"/>
      <c r="BL61" s="686"/>
      <c r="BM61" s="686"/>
      <c r="BN61" s="686"/>
      <c r="BO61" s="683"/>
      <c r="BP61" s="647"/>
      <c r="BQ61" s="647"/>
      <c r="BR61" s="647"/>
      <c r="BS61" s="647"/>
      <c r="BT61" s="647"/>
      <c r="BU61" s="63"/>
      <c r="BV61" s="686"/>
      <c r="BW61" s="686"/>
      <c r="BX61" s="686"/>
      <c r="BY61" s="683"/>
      <c r="BZ61" s="647"/>
      <c r="CA61" s="647"/>
      <c r="CB61" s="647"/>
      <c r="CC61" s="647"/>
      <c r="CD61" s="647"/>
      <c r="CE61" s="63"/>
      <c r="CF61" s="686"/>
      <c r="CG61" s="686"/>
      <c r="CH61" s="686"/>
      <c r="CI61" s="683"/>
      <c r="CJ61" s="647"/>
      <c r="CK61" s="647"/>
      <c r="CL61" s="647"/>
      <c r="CM61" s="647"/>
      <c r="CN61" s="647"/>
      <c r="CO61" s="63"/>
      <c r="CP61" s="686"/>
      <c r="CQ61" s="686"/>
      <c r="CR61" s="686"/>
      <c r="CS61" s="683"/>
      <c r="CT61" s="647"/>
      <c r="CU61" s="647"/>
      <c r="CV61" s="647"/>
      <c r="CW61" s="647"/>
      <c r="CX61" s="647"/>
      <c r="CY61" s="63"/>
      <c r="CZ61" s="686"/>
      <c r="DA61" s="686"/>
      <c r="DB61" s="686"/>
      <c r="DC61" s="683"/>
      <c r="DD61" s="647"/>
      <c r="DE61" s="647"/>
      <c r="DF61" s="647"/>
      <c r="DG61" s="647"/>
      <c r="DH61" s="647"/>
    </row>
    <row r="62" spans="3:192">
      <c r="N62" s="45"/>
      <c r="O62" s="45"/>
      <c r="P62" s="45"/>
      <c r="Q62" s="45"/>
      <c r="U62" s="16"/>
      <c r="V62" s="16"/>
      <c r="W62" s="45"/>
      <c r="X62" s="45"/>
      <c r="Y62" s="45"/>
      <c r="Z62" s="45"/>
      <c r="AA62" s="45"/>
      <c r="AH62" s="45"/>
      <c r="AI62" s="45"/>
      <c r="AJ62" s="45"/>
      <c r="AK62" s="45"/>
      <c r="AQ62" s="45"/>
      <c r="AR62" s="45"/>
      <c r="AS62" s="45"/>
      <c r="AT62" s="45"/>
      <c r="AU62" s="45"/>
      <c r="BB62" s="45"/>
      <c r="BC62" s="45"/>
      <c r="BD62" s="45"/>
      <c r="BE62" s="45"/>
      <c r="BK62" s="690"/>
      <c r="BL62" s="690"/>
      <c r="BM62" s="690"/>
      <c r="BN62" s="690"/>
      <c r="BO62" s="690"/>
      <c r="BV62" s="690"/>
      <c r="BW62" s="690"/>
      <c r="BX62" s="690"/>
      <c r="BY62" s="690"/>
      <c r="CE62" s="690"/>
      <c r="CF62" s="690"/>
      <c r="CG62" s="690"/>
      <c r="CH62" s="690"/>
      <c r="CI62" s="690"/>
      <c r="CP62" s="690"/>
      <c r="CQ62" s="690"/>
      <c r="CR62" s="690"/>
      <c r="CS62" s="690"/>
      <c r="DN62" s="690"/>
      <c r="DO62" s="690"/>
      <c r="DP62" s="690"/>
      <c r="DQ62" s="690"/>
      <c r="EG62" s="45"/>
      <c r="EH62" s="45"/>
      <c r="EI62" s="45"/>
      <c r="EJ62" s="45"/>
      <c r="EX62" s="17"/>
      <c r="EZ62" s="45"/>
      <c r="FA62" s="45"/>
      <c r="FB62" s="45"/>
      <c r="FC62" s="45"/>
      <c r="FQ62" s="17"/>
      <c r="FS62" s="45"/>
      <c r="FT62" s="45"/>
      <c r="FU62" s="45"/>
      <c r="FV62" s="45"/>
      <c r="GJ62" s="17"/>
    </row>
    <row r="63" spans="3:192">
      <c r="N63" s="45"/>
      <c r="O63" s="45"/>
      <c r="P63" s="45"/>
      <c r="Q63" s="45"/>
      <c r="U63" s="16"/>
      <c r="V63" s="16"/>
      <c r="W63" s="45"/>
      <c r="X63" s="45"/>
      <c r="Y63" s="45"/>
      <c r="Z63" s="45"/>
      <c r="AA63" s="45"/>
      <c r="AH63" s="45"/>
      <c r="AI63" s="45"/>
      <c r="AJ63" s="45"/>
      <c r="AK63" s="45"/>
      <c r="AQ63" s="45"/>
      <c r="AR63" s="45"/>
      <c r="AS63" s="45"/>
      <c r="AT63" s="45"/>
      <c r="AU63" s="45"/>
      <c r="BB63" s="45"/>
      <c r="BC63" s="45"/>
      <c r="BD63" s="45"/>
      <c r="BE63" s="45"/>
      <c r="BK63" s="690"/>
      <c r="BL63" s="690"/>
      <c r="BM63" s="690"/>
      <c r="BN63" s="690"/>
      <c r="BO63" s="690"/>
      <c r="BV63" s="690"/>
      <c r="BW63" s="690"/>
      <c r="BX63" s="690"/>
      <c r="BY63" s="690"/>
      <c r="CE63" s="690"/>
      <c r="CF63" s="690"/>
      <c r="CG63" s="690"/>
      <c r="CH63" s="690"/>
      <c r="CI63" s="690"/>
      <c r="CP63" s="690"/>
      <c r="CQ63" s="690"/>
      <c r="CR63" s="690"/>
      <c r="CS63" s="690"/>
      <c r="DN63" s="690"/>
      <c r="DO63" s="690"/>
      <c r="DP63" s="690"/>
      <c r="DQ63" s="690"/>
      <c r="EG63" s="45"/>
      <c r="EH63" s="45"/>
      <c r="EI63" s="45"/>
      <c r="EJ63" s="45"/>
      <c r="EX63" s="17"/>
      <c r="EZ63" s="45"/>
      <c r="FA63" s="45"/>
      <c r="FB63" s="45"/>
      <c r="FC63" s="45"/>
      <c r="FQ63" s="17"/>
      <c r="FS63" s="45"/>
      <c r="FT63" s="45"/>
      <c r="FU63" s="45"/>
      <c r="FV63" s="45"/>
      <c r="GJ63" s="17"/>
    </row>
    <row r="64" spans="3:192">
      <c r="N64" s="45"/>
      <c r="O64" s="45"/>
      <c r="P64" s="45"/>
      <c r="Q64" s="45"/>
      <c r="U64" s="16"/>
      <c r="V64" s="16"/>
      <c r="W64" s="45"/>
      <c r="X64" s="45"/>
      <c r="Y64" s="45"/>
      <c r="Z64" s="45"/>
      <c r="AA64" s="45"/>
      <c r="AH64" s="45"/>
      <c r="AI64" s="45"/>
      <c r="AJ64" s="45"/>
      <c r="AK64" s="45"/>
      <c r="AQ64" s="45"/>
      <c r="AR64" s="45"/>
      <c r="AS64" s="45"/>
      <c r="AT64" s="45"/>
      <c r="AU64" s="45"/>
      <c r="BB64" s="45"/>
      <c r="BC64" s="45"/>
      <c r="BD64" s="45"/>
      <c r="BE64" s="45"/>
      <c r="BK64" s="690"/>
      <c r="BL64" s="690"/>
      <c r="BM64" s="690"/>
      <c r="BN64" s="690"/>
      <c r="BO64" s="690"/>
      <c r="BV64" s="690"/>
      <c r="BW64" s="690"/>
      <c r="BX64" s="690"/>
      <c r="BY64" s="690"/>
      <c r="CE64" s="690"/>
      <c r="CF64" s="690"/>
      <c r="CG64" s="690"/>
      <c r="CH64" s="690"/>
      <c r="CI64" s="690"/>
      <c r="CP64" s="690"/>
      <c r="CQ64" s="690"/>
      <c r="CR64" s="690"/>
      <c r="CS64" s="690"/>
      <c r="DN64" s="690"/>
      <c r="DO64" s="690"/>
      <c r="DP64" s="690"/>
      <c r="DQ64" s="690"/>
      <c r="EG64" s="45"/>
      <c r="EH64" s="45"/>
      <c r="EI64" s="45"/>
      <c r="EJ64" s="45"/>
      <c r="EX64" s="17"/>
      <c r="EZ64" s="45"/>
      <c r="FA64" s="45"/>
      <c r="FB64" s="45"/>
      <c r="FC64" s="45"/>
      <c r="FQ64" s="17"/>
      <c r="FS64" s="45"/>
      <c r="FT64" s="45"/>
      <c r="FU64" s="45"/>
      <c r="FV64" s="45"/>
      <c r="GJ64" s="17"/>
    </row>
    <row r="65" spans="3:192">
      <c r="N65" s="45"/>
      <c r="O65" s="45"/>
      <c r="P65" s="45"/>
      <c r="Q65" s="45"/>
      <c r="U65" s="16"/>
      <c r="V65" s="16"/>
      <c r="W65" s="45"/>
      <c r="X65" s="45"/>
      <c r="Y65" s="45"/>
      <c r="Z65" s="45"/>
      <c r="AA65" s="45"/>
      <c r="AH65" s="45"/>
      <c r="AI65" s="45"/>
      <c r="AJ65" s="45"/>
      <c r="AK65" s="45"/>
      <c r="AQ65" s="45"/>
      <c r="AR65" s="45"/>
      <c r="AS65" s="45"/>
      <c r="AT65" s="45"/>
      <c r="AU65" s="45"/>
      <c r="BB65" s="45"/>
      <c r="BC65" s="45"/>
      <c r="BD65" s="45"/>
      <c r="BE65" s="45"/>
      <c r="BK65" s="690"/>
      <c r="BL65" s="690"/>
      <c r="BM65" s="690"/>
      <c r="BN65" s="690"/>
      <c r="BO65" s="690"/>
      <c r="BV65" s="690"/>
      <c r="BW65" s="690"/>
      <c r="BX65" s="690"/>
      <c r="BY65" s="690"/>
      <c r="CE65" s="690"/>
      <c r="CF65" s="690"/>
      <c r="CG65" s="690"/>
      <c r="CH65" s="690"/>
      <c r="CI65" s="690"/>
      <c r="CP65" s="690"/>
      <c r="CQ65" s="690"/>
      <c r="CR65" s="690"/>
      <c r="CS65" s="690"/>
      <c r="DN65" s="690"/>
      <c r="DO65" s="690"/>
      <c r="DP65" s="690"/>
      <c r="DQ65" s="690"/>
      <c r="EG65" s="45"/>
      <c r="EH65" s="45"/>
      <c r="EI65" s="45"/>
      <c r="EJ65" s="45"/>
      <c r="EX65" s="17"/>
      <c r="EZ65" s="45"/>
      <c r="FA65" s="45"/>
      <c r="FB65" s="45"/>
      <c r="FC65" s="45"/>
      <c r="FQ65" s="17"/>
      <c r="FS65" s="45"/>
      <c r="FT65" s="45"/>
      <c r="FU65" s="45"/>
      <c r="FV65" s="45"/>
      <c r="GJ65" s="17"/>
    </row>
    <row r="66" spans="3:192">
      <c r="N66" s="45"/>
      <c r="O66" s="45"/>
      <c r="P66" s="45"/>
      <c r="Q66" s="45"/>
      <c r="U66" s="16"/>
      <c r="V66" s="16"/>
      <c r="W66" s="45"/>
      <c r="X66" s="45"/>
      <c r="Y66" s="45"/>
      <c r="Z66" s="45"/>
      <c r="AA66" s="45"/>
      <c r="AH66" s="45"/>
      <c r="AI66" s="45"/>
      <c r="AJ66" s="45"/>
      <c r="AK66" s="45"/>
      <c r="AQ66" s="45"/>
      <c r="AR66" s="45"/>
      <c r="AS66" s="45"/>
      <c r="AT66" s="45"/>
      <c r="AU66" s="45"/>
      <c r="BB66" s="45"/>
      <c r="BC66" s="45"/>
      <c r="BD66" s="45"/>
      <c r="BE66" s="45"/>
      <c r="BK66" s="690"/>
      <c r="BL66" s="690"/>
      <c r="BM66" s="690"/>
      <c r="BN66" s="690"/>
      <c r="BO66" s="690"/>
      <c r="BV66" s="690"/>
      <c r="BW66" s="690"/>
      <c r="BX66" s="690"/>
      <c r="BY66" s="690"/>
      <c r="CE66" s="690"/>
      <c r="CF66" s="690"/>
      <c r="CG66" s="690"/>
      <c r="CH66" s="690"/>
      <c r="CI66" s="690"/>
      <c r="CP66" s="690"/>
      <c r="CQ66" s="690"/>
      <c r="CR66" s="690"/>
      <c r="CS66" s="690"/>
      <c r="DN66" s="690"/>
      <c r="DO66" s="690"/>
      <c r="DP66" s="690"/>
      <c r="DQ66" s="690"/>
      <c r="EG66" s="45"/>
      <c r="EH66" s="45"/>
      <c r="EI66" s="45"/>
      <c r="EJ66" s="45"/>
      <c r="EX66" s="17"/>
      <c r="EZ66" s="45"/>
      <c r="FA66" s="45"/>
      <c r="FB66" s="45"/>
      <c r="FC66" s="45"/>
      <c r="FQ66" s="17"/>
      <c r="FS66" s="45"/>
      <c r="FT66" s="45"/>
      <c r="FU66" s="45"/>
      <c r="FV66" s="45"/>
      <c r="GJ66" s="17"/>
    </row>
    <row r="67" spans="3:192" ht="15" customHeight="1">
      <c r="D67" s="1233" t="str">
        <f>D11</f>
        <v>2008/09</v>
      </c>
      <c r="E67" s="1233"/>
      <c r="F67" s="1233"/>
      <c r="G67" s="1233"/>
      <c r="H67" s="1233"/>
      <c r="I67" s="1233"/>
      <c r="J67" s="1233"/>
      <c r="K67" s="1233"/>
      <c r="N67" s="1233" t="str">
        <f>N11</f>
        <v>2009/10</v>
      </c>
      <c r="O67" s="1233"/>
      <c r="P67" s="1233"/>
      <c r="Q67" s="1233"/>
      <c r="R67" s="1233"/>
      <c r="S67" s="1233"/>
      <c r="T67" s="1233"/>
      <c r="U67" s="1233"/>
      <c r="V67" s="16"/>
      <c r="W67" s="16"/>
      <c r="X67" s="1233" t="str">
        <f>X11</f>
        <v>2010/11</v>
      </c>
      <c r="Y67" s="1233"/>
      <c r="Z67" s="1233"/>
      <c r="AA67" s="1233"/>
      <c r="AB67" s="1233"/>
      <c r="AC67" s="1233"/>
      <c r="AD67" s="1233"/>
      <c r="AE67" s="1233"/>
      <c r="AH67" s="1233" t="str">
        <f>AH11</f>
        <v>2011/12</v>
      </c>
      <c r="AI67" s="1233"/>
      <c r="AJ67" s="1233"/>
      <c r="AK67" s="1233"/>
      <c r="AL67" s="1233"/>
      <c r="AM67" s="1233"/>
      <c r="AN67" s="1233"/>
      <c r="AO67" s="1233"/>
      <c r="AR67" s="1233" t="str">
        <f>AR11</f>
        <v>2012/13</v>
      </c>
      <c r="AS67" s="1233"/>
      <c r="AT67" s="1233"/>
      <c r="AU67" s="1233"/>
      <c r="AV67" s="1233"/>
      <c r="AW67" s="1233"/>
      <c r="AX67" s="1233"/>
      <c r="AY67" s="1233"/>
      <c r="BB67" s="1214"/>
      <c r="BC67" s="1214"/>
      <c r="BD67" s="1214"/>
      <c r="BE67" s="1214"/>
      <c r="BF67" s="1214"/>
      <c r="BG67" s="1214"/>
      <c r="BH67" s="1214"/>
      <c r="BI67" s="1214"/>
      <c r="BJ67" s="63"/>
      <c r="BK67" s="63"/>
      <c r="BL67" s="1214"/>
      <c r="BM67" s="1214"/>
      <c r="BN67" s="1214"/>
      <c r="BO67" s="1214"/>
      <c r="BP67" s="1214"/>
      <c r="BQ67" s="1214"/>
      <c r="BR67" s="1214"/>
      <c r="BS67" s="1214"/>
      <c r="BT67" s="63"/>
      <c r="BU67" s="63"/>
      <c r="BV67" s="1214"/>
      <c r="BW67" s="1214"/>
      <c r="BX67" s="1214"/>
      <c r="BY67" s="1214"/>
      <c r="BZ67" s="1214"/>
      <c r="CA67" s="1214"/>
      <c r="CB67" s="1214"/>
      <c r="CC67" s="1214"/>
      <c r="CD67" s="63"/>
      <c r="CE67" s="63"/>
      <c r="CF67" s="1214"/>
      <c r="CG67" s="1214"/>
      <c r="CH67" s="1214"/>
      <c r="CI67" s="1214"/>
      <c r="CJ67" s="1214"/>
      <c r="CK67" s="1214"/>
      <c r="CL67" s="1214"/>
      <c r="CM67" s="1214"/>
      <c r="CN67" s="63"/>
      <c r="CO67" s="63"/>
      <c r="CP67" s="1214"/>
      <c r="CQ67" s="1214"/>
      <c r="CR67" s="1214"/>
      <c r="CS67" s="1214"/>
      <c r="CT67" s="1214"/>
      <c r="CU67" s="1214"/>
      <c r="CV67" s="1214"/>
      <c r="CW67" s="1214"/>
      <c r="CX67" s="63"/>
      <c r="CY67" s="63"/>
      <c r="CZ67" s="1214"/>
      <c r="DA67" s="1214"/>
      <c r="DB67" s="1214"/>
      <c r="DC67" s="1214"/>
      <c r="DD67" s="1214"/>
      <c r="DE67" s="1214"/>
      <c r="DF67" s="1214"/>
      <c r="DG67" s="1214"/>
      <c r="DH67" s="63"/>
      <c r="DI67" s="63"/>
      <c r="DJ67" s="63"/>
      <c r="DK67" s="63"/>
    </row>
    <row r="68" spans="3:192" ht="13.5" thickBot="1">
      <c r="N68" s="45"/>
      <c r="O68" s="45"/>
      <c r="P68" s="45"/>
      <c r="Q68" s="45"/>
      <c r="U68" s="16"/>
      <c r="V68" s="16"/>
      <c r="W68" s="16"/>
      <c r="X68" s="45"/>
      <c r="Y68" s="45"/>
      <c r="Z68" s="45"/>
      <c r="AA68" s="45"/>
      <c r="AH68" s="45"/>
      <c r="AI68" s="45"/>
      <c r="AJ68" s="45"/>
      <c r="AK68" s="45"/>
      <c r="AR68" s="45"/>
      <c r="AS68" s="45"/>
      <c r="AT68" s="45"/>
      <c r="AU68" s="45"/>
      <c r="BB68" s="672"/>
      <c r="BC68" s="672"/>
      <c r="BD68" s="672"/>
      <c r="BE68" s="672"/>
      <c r="BF68" s="63"/>
      <c r="BG68" s="63"/>
      <c r="BH68" s="63"/>
      <c r="BI68" s="63"/>
      <c r="BJ68" s="63"/>
      <c r="BK68" s="63"/>
      <c r="BL68" s="672"/>
      <c r="BM68" s="672"/>
      <c r="BN68" s="672"/>
      <c r="BO68" s="672"/>
      <c r="BP68" s="63"/>
      <c r="BQ68" s="63"/>
      <c r="BR68" s="63"/>
      <c r="BS68" s="63"/>
      <c r="BT68" s="63"/>
      <c r="BU68" s="63"/>
      <c r="BV68" s="672"/>
      <c r="BW68" s="672"/>
      <c r="BX68" s="672"/>
      <c r="BY68" s="672"/>
      <c r="BZ68" s="63"/>
      <c r="CA68" s="63"/>
      <c r="CB68" s="63"/>
      <c r="CC68" s="63"/>
      <c r="CD68" s="63"/>
      <c r="CE68" s="63"/>
      <c r="CF68" s="672"/>
      <c r="CG68" s="672"/>
      <c r="CH68" s="672"/>
      <c r="CI68" s="672"/>
      <c r="CJ68" s="63"/>
      <c r="CK68" s="63"/>
      <c r="CL68" s="63"/>
      <c r="CM68" s="63"/>
      <c r="CN68" s="63"/>
      <c r="CO68" s="63"/>
      <c r="CP68" s="672"/>
      <c r="CQ68" s="672"/>
      <c r="CR68" s="672"/>
      <c r="CS68" s="672"/>
      <c r="CT68" s="63"/>
      <c r="CU68" s="63"/>
      <c r="CV68" s="63"/>
      <c r="CW68" s="63"/>
      <c r="CX68" s="63"/>
      <c r="CY68" s="63"/>
      <c r="CZ68" s="672"/>
      <c r="DA68" s="672"/>
      <c r="DB68" s="672"/>
      <c r="DC68" s="672"/>
      <c r="DD68" s="63"/>
      <c r="DE68" s="63"/>
      <c r="DF68" s="63"/>
      <c r="DG68" s="63"/>
      <c r="DH68" s="63"/>
      <c r="DI68" s="63"/>
      <c r="DJ68" s="63"/>
      <c r="DK68" s="63"/>
    </row>
    <row r="69" spans="3:192" ht="26.25" thickBot="1">
      <c r="C69" s="19"/>
      <c r="D69" s="1236" t="s">
        <v>122</v>
      </c>
      <c r="E69" s="1237"/>
      <c r="F69" s="1237"/>
      <c r="G69" s="1237"/>
      <c r="H69" s="1238"/>
      <c r="I69" s="1225" t="s">
        <v>459</v>
      </c>
      <c r="J69" s="1226"/>
      <c r="K69" s="462" t="s">
        <v>458</v>
      </c>
      <c r="N69" s="1236" t="s">
        <v>122</v>
      </c>
      <c r="O69" s="1237"/>
      <c r="P69" s="1237"/>
      <c r="Q69" s="1237"/>
      <c r="R69" s="1238"/>
      <c r="S69" s="1225" t="s">
        <v>459</v>
      </c>
      <c r="T69" s="1226"/>
      <c r="U69" s="462" t="s">
        <v>458</v>
      </c>
      <c r="V69" s="16"/>
      <c r="W69" s="16"/>
      <c r="X69" s="1236" t="s">
        <v>122</v>
      </c>
      <c r="Y69" s="1237"/>
      <c r="Z69" s="1237"/>
      <c r="AA69" s="1237"/>
      <c r="AB69" s="1238"/>
      <c r="AC69" s="1225" t="s">
        <v>459</v>
      </c>
      <c r="AD69" s="1226"/>
      <c r="AE69" s="462" t="s">
        <v>458</v>
      </c>
      <c r="AH69" s="1236" t="s">
        <v>122</v>
      </c>
      <c r="AI69" s="1237"/>
      <c r="AJ69" s="1237"/>
      <c r="AK69" s="1237"/>
      <c r="AL69" s="1238"/>
      <c r="AM69" s="1225" t="s">
        <v>459</v>
      </c>
      <c r="AN69" s="1226"/>
      <c r="AO69" s="462" t="s">
        <v>458</v>
      </c>
      <c r="AR69" s="1236" t="s">
        <v>122</v>
      </c>
      <c r="AS69" s="1237"/>
      <c r="AT69" s="1237"/>
      <c r="AU69" s="1237"/>
      <c r="AV69" s="1238"/>
      <c r="AW69" s="1225" t="s">
        <v>459</v>
      </c>
      <c r="AX69" s="1226"/>
      <c r="AY69" s="462" t="s">
        <v>458</v>
      </c>
      <c r="BB69" s="1222"/>
      <c r="BC69" s="1222"/>
      <c r="BD69" s="1222"/>
      <c r="BE69" s="1222"/>
      <c r="BF69" s="1222"/>
      <c r="BG69" s="1222"/>
      <c r="BH69" s="1222"/>
      <c r="BI69" s="343"/>
      <c r="BJ69" s="63"/>
      <c r="BK69" s="63"/>
      <c r="BL69" s="1222"/>
      <c r="BM69" s="1222"/>
      <c r="BN69" s="1222"/>
      <c r="BO69" s="1222"/>
      <c r="BP69" s="1222"/>
      <c r="BQ69" s="1222"/>
      <c r="BR69" s="1222"/>
      <c r="BS69" s="343"/>
      <c r="BT69" s="63"/>
      <c r="BU69" s="63"/>
      <c r="BV69" s="1222"/>
      <c r="BW69" s="1222"/>
      <c r="BX69" s="1222"/>
      <c r="BY69" s="1222"/>
      <c r="BZ69" s="1222"/>
      <c r="CA69" s="1222"/>
      <c r="CB69" s="1222"/>
      <c r="CC69" s="343"/>
      <c r="CD69" s="63"/>
      <c r="CE69" s="63"/>
      <c r="CF69" s="1222"/>
      <c r="CG69" s="1222"/>
      <c r="CH69" s="1222"/>
      <c r="CI69" s="1222"/>
      <c r="CJ69" s="1222"/>
      <c r="CK69" s="1222"/>
      <c r="CL69" s="1222"/>
      <c r="CM69" s="343"/>
      <c r="CN69" s="63"/>
      <c r="CO69" s="63"/>
      <c r="CP69" s="1222"/>
      <c r="CQ69" s="1222"/>
      <c r="CR69" s="1222"/>
      <c r="CS69" s="1222"/>
      <c r="CT69" s="1222"/>
      <c r="CU69" s="1222"/>
      <c r="CV69" s="1222"/>
      <c r="CW69" s="343"/>
      <c r="CX69" s="63"/>
      <c r="CY69" s="63"/>
      <c r="CZ69" s="1222"/>
      <c r="DA69" s="1222"/>
      <c r="DB69" s="1222"/>
      <c r="DC69" s="1222"/>
      <c r="DD69" s="1222"/>
      <c r="DE69" s="1222"/>
      <c r="DF69" s="1222"/>
      <c r="DG69" s="343"/>
      <c r="DH69" s="63"/>
      <c r="DI69" s="63"/>
      <c r="DJ69" s="63"/>
      <c r="DK69" s="63"/>
    </row>
    <row r="70" spans="3:192" ht="30.75" thickBot="1">
      <c r="C70" s="67"/>
      <c r="D70" s="442" t="s">
        <v>67</v>
      </c>
      <c r="E70" s="442" t="s">
        <v>68</v>
      </c>
      <c r="F70" s="442" t="s">
        <v>114</v>
      </c>
      <c r="G70" s="463" t="s">
        <v>3</v>
      </c>
      <c r="H70" s="442" t="s">
        <v>124</v>
      </c>
      <c r="I70" s="464" t="s">
        <v>117</v>
      </c>
      <c r="J70" s="464" t="s">
        <v>52</v>
      </c>
      <c r="K70" s="465" t="s">
        <v>52</v>
      </c>
      <c r="N70" s="442" t="s">
        <v>67</v>
      </c>
      <c r="O70" s="442" t="s">
        <v>68</v>
      </c>
      <c r="P70" s="442" t="s">
        <v>114</v>
      </c>
      <c r="Q70" s="463" t="s">
        <v>3</v>
      </c>
      <c r="R70" s="442" t="s">
        <v>124</v>
      </c>
      <c r="S70" s="464" t="s">
        <v>117</v>
      </c>
      <c r="T70" s="464" t="s">
        <v>52</v>
      </c>
      <c r="U70" s="465" t="s">
        <v>52</v>
      </c>
      <c r="V70" s="16"/>
      <c r="W70" s="16"/>
      <c r="X70" s="442" t="s">
        <v>67</v>
      </c>
      <c r="Y70" s="442" t="s">
        <v>68</v>
      </c>
      <c r="Z70" s="442" t="s">
        <v>114</v>
      </c>
      <c r="AA70" s="463" t="s">
        <v>3</v>
      </c>
      <c r="AB70" s="442" t="s">
        <v>124</v>
      </c>
      <c r="AC70" s="464" t="s">
        <v>117</v>
      </c>
      <c r="AD70" s="464" t="s">
        <v>52</v>
      </c>
      <c r="AE70" s="465" t="s">
        <v>52</v>
      </c>
      <c r="AH70" s="442" t="s">
        <v>67</v>
      </c>
      <c r="AI70" s="442" t="s">
        <v>68</v>
      </c>
      <c r="AJ70" s="442" t="s">
        <v>114</v>
      </c>
      <c r="AK70" s="463" t="s">
        <v>3</v>
      </c>
      <c r="AL70" s="442" t="s">
        <v>124</v>
      </c>
      <c r="AM70" s="464" t="s">
        <v>117</v>
      </c>
      <c r="AN70" s="464" t="s">
        <v>52</v>
      </c>
      <c r="AO70" s="465" t="s">
        <v>52</v>
      </c>
      <c r="AR70" s="442" t="s">
        <v>67</v>
      </c>
      <c r="AS70" s="442" t="s">
        <v>68</v>
      </c>
      <c r="AT70" s="442" t="s">
        <v>114</v>
      </c>
      <c r="AU70" s="463" t="s">
        <v>3</v>
      </c>
      <c r="AV70" s="442" t="s">
        <v>124</v>
      </c>
      <c r="AW70" s="464" t="s">
        <v>117</v>
      </c>
      <c r="AX70" s="464" t="s">
        <v>52</v>
      </c>
      <c r="AY70" s="465" t="s">
        <v>52</v>
      </c>
      <c r="BB70" s="673"/>
      <c r="BC70" s="673"/>
      <c r="BD70" s="673"/>
      <c r="BE70" s="687"/>
      <c r="BF70" s="673"/>
      <c r="BG70" s="673"/>
      <c r="BH70" s="673"/>
      <c r="BI70" s="673"/>
      <c r="BJ70" s="63"/>
      <c r="BK70" s="63"/>
      <c r="BL70" s="673"/>
      <c r="BM70" s="673"/>
      <c r="BN70" s="673"/>
      <c r="BO70" s="687"/>
      <c r="BP70" s="673"/>
      <c r="BQ70" s="673"/>
      <c r="BR70" s="673"/>
      <c r="BS70" s="673"/>
      <c r="BT70" s="63"/>
      <c r="BU70" s="63"/>
      <c r="BV70" s="673"/>
      <c r="BW70" s="673"/>
      <c r="BX70" s="673"/>
      <c r="BY70" s="687"/>
      <c r="BZ70" s="673"/>
      <c r="CA70" s="673"/>
      <c r="CB70" s="673"/>
      <c r="CC70" s="673"/>
      <c r="CD70" s="63"/>
      <c r="CE70" s="63"/>
      <c r="CF70" s="673"/>
      <c r="CG70" s="673"/>
      <c r="CH70" s="673"/>
      <c r="CI70" s="687"/>
      <c r="CJ70" s="673"/>
      <c r="CK70" s="673"/>
      <c r="CL70" s="673"/>
      <c r="CM70" s="673"/>
      <c r="CN70" s="63"/>
      <c r="CO70" s="63"/>
      <c r="CP70" s="673"/>
      <c r="CQ70" s="673"/>
      <c r="CR70" s="673"/>
      <c r="CS70" s="687"/>
      <c r="CT70" s="673"/>
      <c r="CU70" s="673"/>
      <c r="CV70" s="673"/>
      <c r="CW70" s="673"/>
      <c r="CX70" s="63"/>
      <c r="CY70" s="63"/>
      <c r="CZ70" s="673"/>
      <c r="DA70" s="673"/>
      <c r="DB70" s="673"/>
      <c r="DC70" s="687"/>
      <c r="DD70" s="673"/>
      <c r="DE70" s="673"/>
      <c r="DF70" s="673"/>
      <c r="DG70" s="673"/>
      <c r="DH70" s="63"/>
      <c r="DI70" s="63"/>
      <c r="DJ70" s="63"/>
      <c r="DK70" s="63"/>
    </row>
    <row r="71" spans="3:192" ht="13.5" thickBot="1">
      <c r="C71" s="195"/>
      <c r="D71" s="192" t="s">
        <v>20</v>
      </c>
      <c r="E71" s="192" t="s">
        <v>20</v>
      </c>
      <c r="F71" s="192" t="s">
        <v>20</v>
      </c>
      <c r="G71" s="192"/>
      <c r="H71" s="192" t="s">
        <v>20</v>
      </c>
      <c r="I71" s="192" t="s">
        <v>20</v>
      </c>
      <c r="J71" s="192" t="s">
        <v>20</v>
      </c>
      <c r="K71" s="192" t="s">
        <v>20</v>
      </c>
      <c r="N71" s="192" t="s">
        <v>20</v>
      </c>
      <c r="O71" s="192" t="s">
        <v>20</v>
      </c>
      <c r="P71" s="192" t="s">
        <v>20</v>
      </c>
      <c r="Q71" s="192"/>
      <c r="R71" s="192" t="s">
        <v>20</v>
      </c>
      <c r="S71" s="192" t="s">
        <v>20</v>
      </c>
      <c r="T71" s="192" t="s">
        <v>20</v>
      </c>
      <c r="U71" s="192" t="s">
        <v>20</v>
      </c>
      <c r="V71" s="16"/>
      <c r="W71" s="16"/>
      <c r="X71" s="192" t="s">
        <v>20</v>
      </c>
      <c r="Y71" s="192" t="s">
        <v>20</v>
      </c>
      <c r="Z71" s="192" t="s">
        <v>20</v>
      </c>
      <c r="AA71" s="192"/>
      <c r="AB71" s="192" t="s">
        <v>20</v>
      </c>
      <c r="AC71" s="192" t="s">
        <v>20</v>
      </c>
      <c r="AD71" s="192" t="s">
        <v>20</v>
      </c>
      <c r="AE71" s="192" t="s">
        <v>20</v>
      </c>
      <c r="AH71" s="192" t="s">
        <v>20</v>
      </c>
      <c r="AI71" s="192" t="s">
        <v>20</v>
      </c>
      <c r="AJ71" s="192" t="s">
        <v>20</v>
      </c>
      <c r="AK71" s="192"/>
      <c r="AL71" s="192" t="s">
        <v>20</v>
      </c>
      <c r="AM71" s="192" t="s">
        <v>20</v>
      </c>
      <c r="AN71" s="192" t="s">
        <v>20</v>
      </c>
      <c r="AO71" s="192" t="s">
        <v>20</v>
      </c>
      <c r="AR71" s="192" t="s">
        <v>20</v>
      </c>
      <c r="AS71" s="192" t="s">
        <v>20</v>
      </c>
      <c r="AT71" s="192" t="s">
        <v>20</v>
      </c>
      <c r="AU71" s="192"/>
      <c r="AV71" s="192" t="s">
        <v>20</v>
      </c>
      <c r="AW71" s="192" t="s">
        <v>20</v>
      </c>
      <c r="AX71" s="192" t="s">
        <v>20</v>
      </c>
      <c r="AY71" s="192" t="s">
        <v>20</v>
      </c>
      <c r="BB71" s="665"/>
      <c r="BC71" s="665"/>
      <c r="BD71" s="665"/>
      <c r="BE71" s="665"/>
      <c r="BF71" s="665"/>
      <c r="BG71" s="665"/>
      <c r="BH71" s="665"/>
      <c r="BI71" s="665"/>
      <c r="BJ71" s="63"/>
      <c r="BK71" s="63"/>
      <c r="BL71" s="665"/>
      <c r="BM71" s="665"/>
      <c r="BN71" s="665"/>
      <c r="BO71" s="665"/>
      <c r="BP71" s="665"/>
      <c r="BQ71" s="665"/>
      <c r="BR71" s="665"/>
      <c r="BS71" s="665"/>
      <c r="BT71" s="63"/>
      <c r="BU71" s="63"/>
      <c r="BV71" s="665"/>
      <c r="BW71" s="665"/>
      <c r="BX71" s="665"/>
      <c r="BY71" s="665"/>
      <c r="BZ71" s="665"/>
      <c r="CA71" s="665"/>
      <c r="CB71" s="665"/>
      <c r="CC71" s="665"/>
      <c r="CD71" s="63"/>
      <c r="CE71" s="63"/>
      <c r="CF71" s="665"/>
      <c r="CG71" s="665"/>
      <c r="CH71" s="665"/>
      <c r="CI71" s="665"/>
      <c r="CJ71" s="665"/>
      <c r="CK71" s="665"/>
      <c r="CL71" s="665"/>
      <c r="CM71" s="665"/>
      <c r="CN71" s="63"/>
      <c r="CO71" s="63"/>
      <c r="CP71" s="665"/>
      <c r="CQ71" s="665"/>
      <c r="CR71" s="665"/>
      <c r="CS71" s="665"/>
      <c r="CT71" s="665"/>
      <c r="CU71" s="665"/>
      <c r="CV71" s="665"/>
      <c r="CW71" s="665"/>
      <c r="CX71" s="63"/>
      <c r="CY71" s="63"/>
      <c r="CZ71" s="665"/>
      <c r="DA71" s="665"/>
      <c r="DB71" s="665"/>
      <c r="DC71" s="665"/>
      <c r="DD71" s="665"/>
      <c r="DE71" s="665"/>
      <c r="DF71" s="665"/>
      <c r="DG71" s="665"/>
      <c r="DH71" s="63"/>
      <c r="DI71" s="63"/>
      <c r="DJ71" s="63"/>
      <c r="DK71" s="63"/>
    </row>
    <row r="72" spans="3:192" ht="18.75" thickBot="1">
      <c r="C72" s="466" t="s">
        <v>125</v>
      </c>
      <c r="D72" s="942"/>
      <c r="E72" s="942"/>
      <c r="F72" s="1039"/>
      <c r="G72" s="1039"/>
      <c r="H72" s="1040"/>
      <c r="I72" s="942"/>
      <c r="J72" s="942"/>
      <c r="K72" s="942"/>
      <c r="N72" s="942"/>
      <c r="O72" s="942"/>
      <c r="P72" s="1039"/>
      <c r="Q72" s="1039"/>
      <c r="R72" s="1040"/>
      <c r="S72" s="942"/>
      <c r="T72" s="942"/>
      <c r="U72" s="942"/>
      <c r="V72" s="16"/>
      <c r="W72" s="16"/>
      <c r="X72" s="942"/>
      <c r="Y72" s="942"/>
      <c r="Z72" s="1039"/>
      <c r="AA72" s="1039"/>
      <c r="AB72" s="1040"/>
      <c r="AC72" s="942"/>
      <c r="AD72" s="942"/>
      <c r="AE72" s="942"/>
      <c r="AH72" s="942"/>
      <c r="AI72" s="942"/>
      <c r="AJ72" s="1039"/>
      <c r="AK72" s="1039"/>
      <c r="AL72" s="1040"/>
      <c r="AM72" s="942"/>
      <c r="AN72" s="942"/>
      <c r="AO72" s="942"/>
      <c r="AR72" s="942"/>
      <c r="AS72" s="942"/>
      <c r="AT72" s="1039"/>
      <c r="AU72" s="1039"/>
      <c r="AV72" s="1040"/>
      <c r="AW72" s="942"/>
      <c r="AX72" s="942"/>
      <c r="AY72" s="942"/>
      <c r="BB72" s="647"/>
      <c r="BC72" s="647"/>
      <c r="BD72" s="647"/>
      <c r="BE72" s="647"/>
      <c r="BF72" s="683"/>
      <c r="BG72" s="647"/>
      <c r="BH72" s="647"/>
      <c r="BI72" s="647"/>
      <c r="BJ72" s="63"/>
      <c r="BK72" s="63"/>
      <c r="BL72" s="647"/>
      <c r="BM72" s="647"/>
      <c r="BN72" s="647"/>
      <c r="BO72" s="647"/>
      <c r="BP72" s="683"/>
      <c r="BQ72" s="647"/>
      <c r="BR72" s="647"/>
      <c r="BS72" s="647"/>
      <c r="BT72" s="63"/>
      <c r="BU72" s="63"/>
      <c r="BV72" s="647"/>
      <c r="BW72" s="647"/>
      <c r="BX72" s="647"/>
      <c r="BY72" s="647"/>
      <c r="BZ72" s="683"/>
      <c r="CA72" s="647"/>
      <c r="CB72" s="647"/>
      <c r="CC72" s="647"/>
      <c r="CD72" s="63"/>
      <c r="CE72" s="63"/>
      <c r="CF72" s="647"/>
      <c r="CG72" s="647"/>
      <c r="CH72" s="647"/>
      <c r="CI72" s="647"/>
      <c r="CJ72" s="683"/>
      <c r="CK72" s="647"/>
      <c r="CL72" s="647"/>
      <c r="CM72" s="647"/>
      <c r="CN72" s="63"/>
      <c r="CO72" s="63"/>
      <c r="CP72" s="647"/>
      <c r="CQ72" s="647"/>
      <c r="CR72" s="647"/>
      <c r="CS72" s="647"/>
      <c r="CT72" s="683"/>
      <c r="CU72" s="647"/>
      <c r="CV72" s="647"/>
      <c r="CW72" s="647"/>
      <c r="CX72" s="63"/>
      <c r="CY72" s="63"/>
      <c r="CZ72" s="647"/>
      <c r="DA72" s="647"/>
      <c r="DB72" s="647"/>
      <c r="DC72" s="647"/>
      <c r="DD72" s="683"/>
      <c r="DE72" s="647"/>
      <c r="DF72" s="647"/>
      <c r="DG72" s="647"/>
      <c r="DH72" s="63"/>
      <c r="DI72" s="63"/>
      <c r="DJ72" s="63"/>
      <c r="DK72" s="63"/>
    </row>
    <row r="73" spans="3:192" ht="18.75" thickBot="1">
      <c r="C73" s="466" t="s">
        <v>174</v>
      </c>
      <c r="D73" s="942"/>
      <c r="E73" s="942"/>
      <c r="F73" s="1039"/>
      <c r="G73" s="1039"/>
      <c r="H73" s="1040"/>
      <c r="I73" s="942"/>
      <c r="J73" s="942"/>
      <c r="K73" s="942"/>
      <c r="N73" s="942"/>
      <c r="O73" s="942"/>
      <c r="P73" s="1039"/>
      <c r="Q73" s="1039"/>
      <c r="R73" s="1040"/>
      <c r="S73" s="942"/>
      <c r="T73" s="942"/>
      <c r="U73" s="942"/>
      <c r="V73" s="16"/>
      <c r="W73" s="16"/>
      <c r="X73" s="942"/>
      <c r="Y73" s="942"/>
      <c r="Z73" s="1039"/>
      <c r="AA73" s="1039"/>
      <c r="AB73" s="1040"/>
      <c r="AC73" s="942"/>
      <c r="AD73" s="942"/>
      <c r="AE73" s="942"/>
      <c r="AH73" s="942"/>
      <c r="AI73" s="942"/>
      <c r="AJ73" s="1039"/>
      <c r="AK73" s="1039"/>
      <c r="AL73" s="1040"/>
      <c r="AM73" s="942"/>
      <c r="AN73" s="942"/>
      <c r="AO73" s="942"/>
      <c r="AR73" s="942"/>
      <c r="AS73" s="942"/>
      <c r="AT73" s="1039"/>
      <c r="AU73" s="1039"/>
      <c r="AV73" s="1040"/>
      <c r="AW73" s="942"/>
      <c r="AX73" s="942"/>
      <c r="AY73" s="942"/>
      <c r="BB73" s="647"/>
      <c r="BC73" s="647"/>
      <c r="BD73" s="647"/>
      <c r="BE73" s="647"/>
      <c r="BF73" s="683"/>
      <c r="BG73" s="647"/>
      <c r="BH73" s="647"/>
      <c r="BI73" s="647"/>
      <c r="BJ73" s="63"/>
      <c r="BK73" s="63"/>
      <c r="BL73" s="647"/>
      <c r="BM73" s="647"/>
      <c r="BN73" s="647"/>
      <c r="BO73" s="647"/>
      <c r="BP73" s="683"/>
      <c r="BQ73" s="647"/>
      <c r="BR73" s="647"/>
      <c r="BS73" s="647"/>
      <c r="BT73" s="63"/>
      <c r="BU73" s="63"/>
      <c r="BV73" s="647"/>
      <c r="BW73" s="647"/>
      <c r="BX73" s="647"/>
      <c r="BY73" s="647"/>
      <c r="BZ73" s="683"/>
      <c r="CA73" s="647"/>
      <c r="CB73" s="647"/>
      <c r="CC73" s="647"/>
      <c r="CD73" s="63"/>
      <c r="CE73" s="63"/>
      <c r="CF73" s="647"/>
      <c r="CG73" s="647"/>
      <c r="CH73" s="647"/>
      <c r="CI73" s="647"/>
      <c r="CJ73" s="683"/>
      <c r="CK73" s="647"/>
      <c r="CL73" s="647"/>
      <c r="CM73" s="647"/>
      <c r="CN73" s="63"/>
      <c r="CO73" s="63"/>
      <c r="CP73" s="647"/>
      <c r="CQ73" s="647"/>
      <c r="CR73" s="647"/>
      <c r="CS73" s="647"/>
      <c r="CT73" s="683"/>
      <c r="CU73" s="647"/>
      <c r="CV73" s="647"/>
      <c r="CW73" s="647"/>
      <c r="CX73" s="63"/>
      <c r="CY73" s="63"/>
      <c r="CZ73" s="647"/>
      <c r="DA73" s="647"/>
      <c r="DB73" s="647"/>
      <c r="DC73" s="647"/>
      <c r="DD73" s="683"/>
      <c r="DE73" s="647"/>
      <c r="DF73" s="647"/>
      <c r="DG73" s="647"/>
      <c r="DH73" s="63"/>
      <c r="DI73" s="63"/>
      <c r="DJ73" s="63"/>
      <c r="DK73" s="63"/>
    </row>
    <row r="74" spans="3:192" ht="18.75" thickBot="1">
      <c r="C74" s="466" t="s">
        <v>132</v>
      </c>
      <c r="D74" s="942"/>
      <c r="E74" s="942"/>
      <c r="F74" s="1039"/>
      <c r="G74" s="1039"/>
      <c r="H74" s="1040"/>
      <c r="I74" s="942"/>
      <c r="J74" s="942"/>
      <c r="K74" s="942"/>
      <c r="N74" s="942"/>
      <c r="O74" s="942"/>
      <c r="P74" s="1039"/>
      <c r="Q74" s="1039"/>
      <c r="R74" s="1040"/>
      <c r="S74" s="942"/>
      <c r="T74" s="942"/>
      <c r="U74" s="942"/>
      <c r="V74" s="16"/>
      <c r="W74" s="16"/>
      <c r="X74" s="942"/>
      <c r="Y74" s="942"/>
      <c r="Z74" s="1039"/>
      <c r="AA74" s="1039"/>
      <c r="AB74" s="1040"/>
      <c r="AC74" s="942"/>
      <c r="AD74" s="942"/>
      <c r="AE74" s="942"/>
      <c r="AH74" s="942"/>
      <c r="AI74" s="942"/>
      <c r="AJ74" s="1039"/>
      <c r="AK74" s="1039"/>
      <c r="AL74" s="1040"/>
      <c r="AM74" s="942"/>
      <c r="AN74" s="942"/>
      <c r="AO74" s="942"/>
      <c r="AR74" s="942"/>
      <c r="AS74" s="942"/>
      <c r="AT74" s="1039"/>
      <c r="AU74" s="1039"/>
      <c r="AV74" s="1040"/>
      <c r="AW74" s="942"/>
      <c r="AX74" s="942"/>
      <c r="AY74" s="942"/>
      <c r="BB74" s="647"/>
      <c r="BC74" s="647"/>
      <c r="BD74" s="647"/>
      <c r="BE74" s="647"/>
      <c r="BF74" s="683"/>
      <c r="BG74" s="647"/>
      <c r="BH74" s="647"/>
      <c r="BI74" s="647"/>
      <c r="BJ74" s="63"/>
      <c r="BK74" s="63"/>
      <c r="BL74" s="647"/>
      <c r="BM74" s="647"/>
      <c r="BN74" s="647"/>
      <c r="BO74" s="647"/>
      <c r="BP74" s="683"/>
      <c r="BQ74" s="647"/>
      <c r="BR74" s="647"/>
      <c r="BS74" s="647"/>
      <c r="BT74" s="63"/>
      <c r="BU74" s="63"/>
      <c r="BV74" s="647"/>
      <c r="BW74" s="647"/>
      <c r="BX74" s="647"/>
      <c r="BY74" s="647"/>
      <c r="BZ74" s="683"/>
      <c r="CA74" s="647"/>
      <c r="CB74" s="647"/>
      <c r="CC74" s="647"/>
      <c r="CD74" s="63"/>
      <c r="CE74" s="63"/>
      <c r="CF74" s="647"/>
      <c r="CG74" s="647"/>
      <c r="CH74" s="647"/>
      <c r="CI74" s="647"/>
      <c r="CJ74" s="683"/>
      <c r="CK74" s="647"/>
      <c r="CL74" s="647"/>
      <c r="CM74" s="647"/>
      <c r="CN74" s="63"/>
      <c r="CO74" s="63"/>
      <c r="CP74" s="647"/>
      <c r="CQ74" s="647"/>
      <c r="CR74" s="647"/>
      <c r="CS74" s="647"/>
      <c r="CT74" s="683"/>
      <c r="CU74" s="647"/>
      <c r="CV74" s="647"/>
      <c r="CW74" s="647"/>
      <c r="CX74" s="63"/>
      <c r="CY74" s="63"/>
      <c r="CZ74" s="647"/>
      <c r="DA74" s="647"/>
      <c r="DB74" s="647"/>
      <c r="DC74" s="647"/>
      <c r="DD74" s="683"/>
      <c r="DE74" s="647"/>
      <c r="DF74" s="647"/>
      <c r="DG74" s="647"/>
      <c r="DH74" s="63"/>
      <c r="DI74" s="63"/>
      <c r="DJ74" s="63"/>
      <c r="DK74" s="63"/>
    </row>
    <row r="75" spans="3:192" ht="18.75" thickBot="1">
      <c r="C75" s="466" t="s">
        <v>465</v>
      </c>
      <c r="D75" s="942"/>
      <c r="E75" s="942"/>
      <c r="F75" s="1039"/>
      <c r="G75" s="1039"/>
      <c r="H75" s="1040"/>
      <c r="I75" s="942"/>
      <c r="J75" s="942"/>
      <c r="K75" s="942"/>
      <c r="N75" s="942"/>
      <c r="O75" s="942"/>
      <c r="P75" s="1039"/>
      <c r="Q75" s="1039"/>
      <c r="R75" s="1040"/>
      <c r="S75" s="942"/>
      <c r="T75" s="942"/>
      <c r="U75" s="942"/>
      <c r="V75" s="16"/>
      <c r="W75" s="16"/>
      <c r="X75" s="942"/>
      <c r="Y75" s="942"/>
      <c r="Z75" s="1039"/>
      <c r="AA75" s="1039"/>
      <c r="AB75" s="1040"/>
      <c r="AC75" s="942"/>
      <c r="AD75" s="942"/>
      <c r="AE75" s="942"/>
      <c r="AH75" s="942"/>
      <c r="AI75" s="942"/>
      <c r="AJ75" s="1039"/>
      <c r="AK75" s="1039"/>
      <c r="AL75" s="1040"/>
      <c r="AM75" s="942"/>
      <c r="AN75" s="942"/>
      <c r="AO75" s="942"/>
      <c r="AR75" s="942"/>
      <c r="AS75" s="942"/>
      <c r="AT75" s="1039"/>
      <c r="AU75" s="1039"/>
      <c r="AV75" s="1040"/>
      <c r="AW75" s="942"/>
      <c r="AX75" s="942"/>
      <c r="AY75" s="942"/>
      <c r="BB75" s="647"/>
      <c r="BC75" s="647"/>
      <c r="BD75" s="647"/>
      <c r="BE75" s="647"/>
      <c r="BF75" s="683"/>
      <c r="BG75" s="647"/>
      <c r="BH75" s="647"/>
      <c r="BI75" s="647"/>
      <c r="BJ75" s="63"/>
      <c r="BK75" s="63"/>
      <c r="BL75" s="647"/>
      <c r="BM75" s="647"/>
      <c r="BN75" s="647"/>
      <c r="BO75" s="647"/>
      <c r="BP75" s="683"/>
      <c r="BQ75" s="647"/>
      <c r="BR75" s="647"/>
      <c r="BS75" s="647"/>
      <c r="BT75" s="63"/>
      <c r="BU75" s="63"/>
      <c r="BV75" s="647"/>
      <c r="BW75" s="647"/>
      <c r="BX75" s="647"/>
      <c r="BY75" s="647"/>
      <c r="BZ75" s="683"/>
      <c r="CA75" s="647"/>
      <c r="CB75" s="647"/>
      <c r="CC75" s="647"/>
      <c r="CD75" s="63"/>
      <c r="CE75" s="63"/>
      <c r="CF75" s="647"/>
      <c r="CG75" s="647"/>
      <c r="CH75" s="647"/>
      <c r="CI75" s="647"/>
      <c r="CJ75" s="683"/>
      <c r="CK75" s="647"/>
      <c r="CL75" s="647"/>
      <c r="CM75" s="647"/>
      <c r="CN75" s="63"/>
      <c r="CO75" s="63"/>
      <c r="CP75" s="647"/>
      <c r="CQ75" s="647"/>
      <c r="CR75" s="647"/>
      <c r="CS75" s="647"/>
      <c r="CT75" s="683"/>
      <c r="CU75" s="647"/>
      <c r="CV75" s="647"/>
      <c r="CW75" s="647"/>
      <c r="CX75" s="63"/>
      <c r="CY75" s="63"/>
      <c r="CZ75" s="647"/>
      <c r="DA75" s="647"/>
      <c r="DB75" s="647"/>
      <c r="DC75" s="647"/>
      <c r="DD75" s="683"/>
      <c r="DE75" s="647"/>
      <c r="DF75" s="647"/>
      <c r="DG75" s="647"/>
      <c r="DH75" s="63"/>
      <c r="DI75" s="63"/>
      <c r="DJ75" s="63"/>
      <c r="DK75" s="63"/>
    </row>
    <row r="76" spans="3:192">
      <c r="H76" s="45"/>
      <c r="N76" s="45"/>
      <c r="O76" s="45"/>
      <c r="P76" s="45"/>
      <c r="Q76" s="45"/>
      <c r="R76" s="45"/>
      <c r="U76" s="16"/>
      <c r="V76" s="16"/>
      <c r="W76" s="16"/>
      <c r="X76" s="45"/>
      <c r="Y76" s="45"/>
      <c r="Z76" s="45"/>
      <c r="AA76" s="45"/>
      <c r="AB76" s="45"/>
      <c r="AH76" s="45"/>
      <c r="AI76" s="45"/>
      <c r="AJ76" s="45"/>
      <c r="AK76" s="45"/>
      <c r="AL76" s="45"/>
      <c r="AR76" s="45"/>
      <c r="AS76" s="45"/>
      <c r="AT76" s="45"/>
      <c r="AU76" s="45"/>
      <c r="AV76" s="45"/>
      <c r="BB76" s="672"/>
      <c r="BC76" s="672"/>
      <c r="BD76" s="672"/>
      <c r="BE76" s="672"/>
      <c r="BF76" s="672"/>
      <c r="BG76" s="63"/>
      <c r="BH76" s="63"/>
      <c r="BI76" s="63"/>
      <c r="BJ76" s="63"/>
      <c r="BK76" s="63"/>
      <c r="BL76" s="672"/>
      <c r="BM76" s="672"/>
      <c r="BN76" s="672"/>
      <c r="BO76" s="672"/>
      <c r="BP76" s="672"/>
      <c r="BQ76" s="63"/>
      <c r="BR76" s="63"/>
      <c r="BS76" s="63"/>
      <c r="BT76" s="63"/>
      <c r="BU76" s="63"/>
      <c r="BV76" s="672"/>
      <c r="BW76" s="672"/>
      <c r="BX76" s="672"/>
      <c r="BY76" s="672"/>
      <c r="BZ76" s="672"/>
      <c r="CA76" s="63"/>
      <c r="CB76" s="63"/>
      <c r="CC76" s="63"/>
      <c r="CD76" s="63"/>
      <c r="CE76" s="63"/>
      <c r="CF76" s="672"/>
      <c r="CG76" s="672"/>
      <c r="CH76" s="672"/>
      <c r="CI76" s="672"/>
      <c r="CJ76" s="672"/>
      <c r="CK76" s="63"/>
      <c r="CL76" s="63"/>
      <c r="CM76" s="63"/>
      <c r="CN76" s="63"/>
      <c r="CO76" s="63"/>
      <c r="CP76" s="672"/>
      <c r="CQ76" s="672"/>
      <c r="CR76" s="672"/>
      <c r="CS76" s="672"/>
      <c r="CT76" s="672"/>
      <c r="CU76" s="63"/>
      <c r="CV76" s="63"/>
      <c r="CW76" s="63"/>
      <c r="CX76" s="63"/>
      <c r="CY76" s="63"/>
      <c r="CZ76" s="672"/>
      <c r="DA76" s="672"/>
      <c r="DB76" s="672"/>
      <c r="DC76" s="672"/>
      <c r="DD76" s="672"/>
      <c r="DE76" s="63"/>
      <c r="DF76" s="63"/>
      <c r="DG76" s="63"/>
      <c r="DH76" s="63"/>
      <c r="DI76" s="63"/>
      <c r="DJ76" s="63"/>
      <c r="DK76" s="63"/>
    </row>
    <row r="77" spans="3:192">
      <c r="H77" s="45"/>
      <c r="N77" s="45"/>
      <c r="O77" s="45"/>
      <c r="P77" s="45"/>
      <c r="Q77" s="45"/>
      <c r="R77" s="45"/>
      <c r="U77" s="16"/>
      <c r="V77" s="16"/>
      <c r="W77" s="16"/>
      <c r="X77" s="45"/>
      <c r="Y77" s="45"/>
      <c r="Z77" s="45"/>
      <c r="AA77" s="45"/>
      <c r="AB77" s="45"/>
      <c r="AH77" s="45"/>
      <c r="AI77" s="45"/>
      <c r="AJ77" s="45"/>
      <c r="AK77" s="45"/>
      <c r="AL77" s="45"/>
      <c r="AR77" s="45"/>
      <c r="AS77" s="45"/>
      <c r="AT77" s="45"/>
      <c r="AU77" s="45"/>
      <c r="AV77" s="45"/>
      <c r="BB77" s="672"/>
      <c r="BC77" s="672"/>
      <c r="BD77" s="672"/>
      <c r="BE77" s="672"/>
      <c r="BF77" s="672"/>
      <c r="BG77" s="63"/>
      <c r="BH77" s="63"/>
      <c r="BI77" s="63"/>
      <c r="BJ77" s="63"/>
      <c r="BK77" s="63"/>
      <c r="BL77" s="672"/>
      <c r="BM77" s="672"/>
      <c r="BN77" s="672"/>
      <c r="BO77" s="672"/>
      <c r="BP77" s="672"/>
      <c r="BQ77" s="63"/>
      <c r="BR77" s="63"/>
      <c r="BS77" s="63"/>
      <c r="BT77" s="63"/>
      <c r="BU77" s="63"/>
      <c r="BV77" s="672"/>
      <c r="BW77" s="672"/>
      <c r="BX77" s="672"/>
      <c r="BY77" s="672"/>
      <c r="BZ77" s="672"/>
      <c r="CA77" s="63"/>
      <c r="CB77" s="63"/>
      <c r="CC77" s="63"/>
      <c r="CD77" s="63"/>
      <c r="CE77" s="63"/>
      <c r="CF77" s="672"/>
      <c r="CG77" s="672"/>
      <c r="CH77" s="672"/>
      <c r="CI77" s="672"/>
      <c r="CJ77" s="672"/>
      <c r="CK77" s="63"/>
      <c r="CL77" s="63"/>
      <c r="CM77" s="63"/>
      <c r="CN77" s="63"/>
      <c r="CO77" s="63"/>
      <c r="CP77" s="672"/>
      <c r="CQ77" s="672"/>
      <c r="CR77" s="672"/>
      <c r="CS77" s="672"/>
      <c r="CT77" s="672"/>
      <c r="CU77" s="63"/>
      <c r="CV77" s="63"/>
      <c r="CW77" s="63"/>
      <c r="CX77" s="63"/>
      <c r="CY77" s="63"/>
      <c r="CZ77" s="672"/>
      <c r="DA77" s="672"/>
      <c r="DB77" s="672"/>
      <c r="DC77" s="672"/>
      <c r="DD77" s="672"/>
      <c r="DE77" s="63"/>
      <c r="DF77" s="63"/>
      <c r="DG77" s="63"/>
      <c r="DH77" s="63"/>
      <c r="DI77" s="63"/>
      <c r="DJ77" s="63"/>
      <c r="DK77" s="63"/>
    </row>
    <row r="78" spans="3:192" ht="18">
      <c r="C78" s="72" t="s">
        <v>176</v>
      </c>
      <c r="D78" s="942"/>
      <c r="E78" s="942"/>
      <c r="F78" s="1039"/>
      <c r="G78" s="1039"/>
      <c r="H78" s="1040"/>
      <c r="I78" s="942"/>
      <c r="J78" s="942"/>
      <c r="K78" s="942"/>
      <c r="N78" s="942"/>
      <c r="O78" s="942"/>
      <c r="P78" s="1039"/>
      <c r="Q78" s="1039"/>
      <c r="R78" s="1040"/>
      <c r="S78" s="942"/>
      <c r="T78" s="942"/>
      <c r="U78" s="942"/>
      <c r="V78" s="16"/>
      <c r="W78" s="16"/>
      <c r="X78" s="942"/>
      <c r="Y78" s="942"/>
      <c r="Z78" s="1039"/>
      <c r="AA78" s="1039"/>
      <c r="AB78" s="1040"/>
      <c r="AC78" s="942"/>
      <c r="AD78" s="942"/>
      <c r="AE78" s="942"/>
      <c r="AH78" s="942"/>
      <c r="AI78" s="942"/>
      <c r="AJ78" s="1039"/>
      <c r="AK78" s="1039"/>
      <c r="AL78" s="1040"/>
      <c r="AM78" s="942"/>
      <c r="AN78" s="942"/>
      <c r="AO78" s="942"/>
      <c r="AR78" s="942"/>
      <c r="AS78" s="942"/>
      <c r="AT78" s="1039"/>
      <c r="AU78" s="1039"/>
      <c r="AV78" s="1040"/>
      <c r="AW78" s="942"/>
      <c r="AX78" s="942"/>
      <c r="AY78" s="942"/>
      <c r="BB78" s="647"/>
      <c r="BC78" s="647"/>
      <c r="BD78" s="647"/>
      <c r="BE78" s="647"/>
      <c r="BF78" s="683"/>
      <c r="BG78" s="647"/>
      <c r="BH78" s="647"/>
      <c r="BI78" s="647"/>
      <c r="BJ78" s="63"/>
      <c r="BK78" s="63"/>
      <c r="BL78" s="647"/>
      <c r="BM78" s="647"/>
      <c r="BN78" s="647"/>
      <c r="BO78" s="647"/>
      <c r="BP78" s="683"/>
      <c r="BQ78" s="647"/>
      <c r="BR78" s="647"/>
      <c r="BS78" s="647"/>
      <c r="BT78" s="63"/>
      <c r="BU78" s="63"/>
      <c r="BV78" s="647"/>
      <c r="BW78" s="647"/>
      <c r="BX78" s="647"/>
      <c r="BY78" s="647"/>
      <c r="BZ78" s="683"/>
      <c r="CA78" s="647"/>
      <c r="CB78" s="647"/>
      <c r="CC78" s="647"/>
      <c r="CD78" s="63"/>
      <c r="CE78" s="63"/>
      <c r="CF78" s="647"/>
      <c r="CG78" s="647"/>
      <c r="CH78" s="647"/>
      <c r="CI78" s="647"/>
      <c r="CJ78" s="683"/>
      <c r="CK78" s="647"/>
      <c r="CL78" s="647"/>
      <c r="CM78" s="647"/>
      <c r="CN78" s="63"/>
      <c r="CO78" s="63"/>
      <c r="CP78" s="647"/>
      <c r="CQ78" s="647"/>
      <c r="CR78" s="647"/>
      <c r="CS78" s="647"/>
      <c r="CT78" s="683"/>
      <c r="CU78" s="647"/>
      <c r="CV78" s="647"/>
      <c r="CW78" s="647"/>
      <c r="CX78" s="63"/>
      <c r="CY78" s="63"/>
      <c r="CZ78" s="647"/>
      <c r="DA78" s="647"/>
      <c r="DB78" s="647"/>
      <c r="DC78" s="647"/>
      <c r="DD78" s="683"/>
      <c r="DE78" s="647"/>
      <c r="DF78" s="647"/>
      <c r="DG78" s="647"/>
      <c r="DH78" s="63"/>
      <c r="DI78" s="63"/>
      <c r="DJ78" s="63"/>
      <c r="DK78" s="63"/>
    </row>
    <row r="79" spans="3:192">
      <c r="H79" s="45"/>
      <c r="I79" s="45"/>
      <c r="J79" s="45"/>
      <c r="K79" s="45"/>
      <c r="U79" s="16"/>
      <c r="V79" s="16"/>
      <c r="W79" s="16"/>
    </row>
    <row r="80" spans="3:192">
      <c r="H80" s="45"/>
      <c r="I80" s="45"/>
      <c r="J80" s="45"/>
      <c r="K80" s="45"/>
      <c r="W80" s="45"/>
      <c r="X80" s="45"/>
      <c r="Y80" s="45"/>
      <c r="Z80" s="45"/>
      <c r="AA80" s="45"/>
      <c r="AB80" s="45"/>
      <c r="AC80" s="45"/>
      <c r="AD80" s="45"/>
      <c r="AN80" s="17"/>
      <c r="AP80" s="45"/>
      <c r="AQ80" s="45"/>
      <c r="AR80" s="45"/>
      <c r="AS80" s="45"/>
      <c r="AT80" s="45"/>
      <c r="AU80" s="45"/>
      <c r="AV80" s="45"/>
      <c r="AW80" s="45"/>
      <c r="BG80" s="17"/>
      <c r="BI80" s="45"/>
      <c r="BJ80" s="45"/>
      <c r="BK80" s="690"/>
      <c r="BL80" s="690"/>
      <c r="BM80" s="690"/>
      <c r="BN80" s="690"/>
      <c r="BO80" s="690"/>
      <c r="BP80" s="690"/>
      <c r="CB80" s="690"/>
      <c r="CC80" s="690"/>
      <c r="CD80" s="690"/>
      <c r="CE80" s="690"/>
      <c r="CF80" s="690"/>
      <c r="CG80" s="690"/>
      <c r="CH80" s="690"/>
      <c r="CI80" s="690"/>
      <c r="CU80" s="690"/>
      <c r="CV80" s="690"/>
      <c r="CW80" s="690"/>
      <c r="CX80" s="690"/>
      <c r="CY80" s="690"/>
      <c r="CZ80" s="690"/>
      <c r="DA80" s="690"/>
      <c r="DB80" s="690"/>
      <c r="DN80" s="690"/>
      <c r="DO80" s="690"/>
      <c r="DP80" s="690"/>
      <c r="DQ80" s="690"/>
      <c r="DR80" s="690"/>
      <c r="DS80" s="690"/>
      <c r="DT80" s="690"/>
      <c r="DU80" s="690"/>
      <c r="EG80" s="45"/>
      <c r="EH80" s="45"/>
      <c r="EI80" s="45"/>
      <c r="EJ80" s="45"/>
      <c r="EK80" s="45"/>
      <c r="EL80" s="45"/>
      <c r="EM80" s="45"/>
      <c r="EN80" s="45"/>
      <c r="EX80" s="17"/>
      <c r="EZ80" s="45"/>
      <c r="FA80" s="45"/>
      <c r="FB80" s="45"/>
      <c r="FC80" s="45"/>
      <c r="FD80" s="45"/>
      <c r="FE80" s="45"/>
      <c r="FF80" s="45"/>
      <c r="FG80" s="45"/>
      <c r="FQ80" s="17"/>
      <c r="FS80" s="45"/>
      <c r="FT80" s="45"/>
      <c r="FU80" s="45"/>
      <c r="FV80" s="45"/>
      <c r="FW80" s="45"/>
      <c r="FX80" s="45"/>
      <c r="FY80" s="45"/>
      <c r="FZ80" s="45"/>
      <c r="GJ80" s="17"/>
    </row>
    <row r="81" spans="3:192">
      <c r="W81" s="45"/>
      <c r="X81" s="45"/>
      <c r="Y81" s="45"/>
      <c r="Z81" s="45"/>
      <c r="AN81" s="17"/>
      <c r="AP81" s="45"/>
      <c r="AQ81" s="45"/>
      <c r="AR81" s="45"/>
      <c r="AS81" s="45"/>
      <c r="BG81" s="17"/>
      <c r="BI81" s="45"/>
      <c r="BJ81" s="45"/>
      <c r="BK81" s="690"/>
      <c r="BL81" s="690"/>
      <c r="CB81" s="690"/>
      <c r="CC81" s="690"/>
      <c r="CD81" s="690"/>
      <c r="CE81" s="690"/>
      <c r="CU81" s="690"/>
      <c r="CV81" s="690"/>
      <c r="CW81" s="690"/>
      <c r="CX81" s="690"/>
      <c r="DN81" s="690"/>
      <c r="DO81" s="690"/>
      <c r="DP81" s="690"/>
      <c r="DQ81" s="690"/>
      <c r="EG81" s="45"/>
      <c r="EH81" s="45"/>
      <c r="EI81" s="45"/>
      <c r="EJ81" s="45"/>
      <c r="EX81" s="17"/>
      <c r="EZ81" s="45"/>
      <c r="FA81" s="45"/>
      <c r="FB81" s="45"/>
      <c r="FC81" s="45"/>
      <c r="FQ81" s="17"/>
      <c r="FS81" s="45"/>
      <c r="FT81" s="45"/>
      <c r="FU81" s="45"/>
      <c r="FV81" s="45"/>
      <c r="GJ81" s="17"/>
    </row>
    <row r="82" spans="3:192">
      <c r="W82" s="45"/>
      <c r="X82" s="45"/>
      <c r="Y82" s="45"/>
      <c r="Z82" s="45"/>
      <c r="AN82" s="17"/>
      <c r="AP82" s="45"/>
      <c r="AQ82" s="45"/>
      <c r="AR82" s="45"/>
      <c r="AS82" s="45"/>
      <c r="BG82" s="17"/>
      <c r="BI82" s="45"/>
      <c r="BJ82" s="45"/>
      <c r="BK82" s="690"/>
      <c r="BL82" s="690"/>
      <c r="CB82" s="690"/>
      <c r="CC82" s="690"/>
      <c r="CD82" s="690"/>
      <c r="CE82" s="690"/>
      <c r="CU82" s="690"/>
      <c r="CV82" s="690"/>
      <c r="CW82" s="690"/>
      <c r="CX82" s="690"/>
      <c r="DN82" s="690"/>
      <c r="DO82" s="690"/>
      <c r="DP82" s="690"/>
      <c r="DQ82" s="690"/>
      <c r="EG82" s="45"/>
      <c r="EH82" s="45"/>
      <c r="EI82" s="45"/>
      <c r="EJ82" s="45"/>
      <c r="EX82" s="17"/>
      <c r="EZ82" s="45"/>
      <c r="FA82" s="45"/>
      <c r="FB82" s="45"/>
      <c r="FC82" s="45"/>
      <c r="FQ82" s="17"/>
      <c r="FS82" s="45"/>
      <c r="FT82" s="45"/>
      <c r="FU82" s="45"/>
      <c r="FV82" s="45"/>
      <c r="GJ82" s="17"/>
    </row>
    <row r="83" spans="3:192">
      <c r="W83" s="45"/>
      <c r="X83" s="45"/>
      <c r="Y83" s="45"/>
      <c r="Z83" s="45"/>
      <c r="AN83" s="17"/>
      <c r="AP83" s="45"/>
      <c r="AQ83" s="45"/>
      <c r="AR83" s="45"/>
      <c r="AS83" s="45"/>
      <c r="BG83" s="17"/>
      <c r="BI83" s="45"/>
      <c r="BJ83" s="45"/>
      <c r="BK83" s="690"/>
      <c r="BL83" s="690"/>
      <c r="CB83" s="690"/>
      <c r="CC83" s="690"/>
      <c r="CD83" s="690"/>
      <c r="CE83" s="690"/>
      <c r="CU83" s="690"/>
      <c r="CV83" s="690"/>
      <c r="CW83" s="690"/>
      <c r="CX83" s="690"/>
      <c r="DN83" s="690"/>
      <c r="DO83" s="690"/>
      <c r="DP83" s="690"/>
      <c r="DQ83" s="690"/>
      <c r="EG83" s="45"/>
      <c r="EH83" s="45"/>
      <c r="EI83" s="45"/>
      <c r="EJ83" s="45"/>
      <c r="EX83" s="17"/>
      <c r="EZ83" s="45"/>
      <c r="FA83" s="45"/>
      <c r="FB83" s="45"/>
      <c r="FC83" s="45"/>
      <c r="FQ83" s="17"/>
      <c r="FS83" s="45"/>
      <c r="FT83" s="45"/>
      <c r="FU83" s="45"/>
      <c r="FV83" s="45"/>
      <c r="GJ83" s="17"/>
    </row>
    <row r="84" spans="3:192">
      <c r="W84" s="45"/>
      <c r="X84" s="45"/>
      <c r="Y84" s="45"/>
      <c r="Z84" s="45"/>
      <c r="AN84" s="17"/>
      <c r="AP84" s="45"/>
      <c r="AQ84" s="45"/>
      <c r="AR84" s="45"/>
      <c r="AS84" s="45"/>
      <c r="BG84" s="17"/>
      <c r="BI84" s="45"/>
      <c r="BJ84" s="45"/>
      <c r="BK84" s="690"/>
      <c r="BL84" s="690"/>
      <c r="CB84" s="690"/>
      <c r="CC84" s="690"/>
      <c r="CD84" s="690"/>
      <c r="CE84" s="690"/>
      <c r="CU84" s="690"/>
      <c r="CV84" s="690"/>
      <c r="CW84" s="690"/>
      <c r="CX84" s="690"/>
      <c r="DN84" s="690"/>
      <c r="DO84" s="690"/>
      <c r="DP84" s="690"/>
      <c r="DQ84" s="690"/>
      <c r="EG84" s="45"/>
      <c r="EH84" s="45"/>
      <c r="EI84" s="45"/>
      <c r="EJ84" s="45"/>
      <c r="EX84" s="17"/>
      <c r="EZ84" s="45"/>
      <c r="FA84" s="45"/>
      <c r="FB84" s="45"/>
      <c r="FC84" s="45"/>
      <c r="FQ84" s="17"/>
      <c r="FS84" s="45"/>
      <c r="FT84" s="45"/>
      <c r="FU84" s="45"/>
      <c r="FV84" s="45"/>
      <c r="GJ84" s="17"/>
    </row>
    <row r="85" spans="3:192" ht="30.75" customHeight="1">
      <c r="C85" s="534" t="s">
        <v>590</v>
      </c>
      <c r="D85" s="523"/>
      <c r="E85" s="523"/>
      <c r="F85" s="523"/>
      <c r="G85" s="523"/>
      <c r="H85" s="523"/>
      <c r="I85" s="523"/>
      <c r="J85" s="523"/>
      <c r="K85" s="523"/>
      <c r="L85" s="523"/>
      <c r="M85" s="523"/>
      <c r="N85" s="523"/>
      <c r="O85" s="523"/>
      <c r="P85" s="523"/>
      <c r="Q85" s="523"/>
      <c r="R85" s="523"/>
      <c r="S85" s="523"/>
      <c r="T85" s="523"/>
      <c r="U85" s="523"/>
      <c r="V85" s="523"/>
      <c r="W85" s="523"/>
      <c r="X85" s="523"/>
      <c r="Y85" s="523"/>
      <c r="Z85" s="523"/>
      <c r="AA85" s="523"/>
      <c r="AB85" s="523"/>
      <c r="AC85" s="523"/>
      <c r="AD85" s="523"/>
      <c r="AE85" s="523"/>
      <c r="AF85" s="523"/>
      <c r="AG85" s="523"/>
      <c r="AH85" s="523"/>
      <c r="AI85" s="523"/>
      <c r="AJ85" s="523"/>
      <c r="AK85" s="523"/>
      <c r="AL85" s="523"/>
      <c r="AM85" s="523"/>
      <c r="AN85" s="523"/>
      <c r="AO85" s="523"/>
      <c r="AP85" s="523"/>
      <c r="AQ85" s="523"/>
      <c r="AR85" s="523"/>
      <c r="AS85" s="523"/>
      <c r="AT85" s="523"/>
      <c r="AU85" s="523"/>
      <c r="AV85" s="523"/>
      <c r="AW85" s="523"/>
      <c r="AX85" s="523"/>
      <c r="AY85" s="523"/>
      <c r="AZ85" s="523"/>
      <c r="BA85" s="523"/>
      <c r="BB85" s="523"/>
      <c r="BC85" s="523"/>
      <c r="BD85" s="523"/>
      <c r="BE85" s="523"/>
      <c r="BF85" s="523"/>
      <c r="BG85" s="523"/>
      <c r="BH85" s="523"/>
      <c r="BI85" s="523"/>
      <c r="BJ85" s="523"/>
      <c r="BK85" s="691"/>
      <c r="BL85" s="691"/>
      <c r="BM85" s="691"/>
      <c r="BN85" s="691"/>
      <c r="BO85" s="691"/>
      <c r="BP85" s="691"/>
      <c r="BQ85" s="691"/>
      <c r="BR85" s="691"/>
      <c r="BS85" s="691"/>
      <c r="BT85" s="691"/>
      <c r="BU85" s="691"/>
      <c r="BV85" s="691"/>
      <c r="BW85" s="691"/>
      <c r="BX85" s="691"/>
      <c r="BY85" s="691"/>
      <c r="BZ85" s="691"/>
      <c r="CA85" s="691"/>
      <c r="CB85" s="691"/>
      <c r="CC85" s="691"/>
      <c r="CD85" s="691"/>
      <c r="CE85" s="691"/>
      <c r="CF85" s="691"/>
      <c r="CG85" s="691"/>
      <c r="CH85" s="691"/>
      <c r="CI85" s="691"/>
      <c r="CJ85" s="691"/>
      <c r="CK85" s="691"/>
      <c r="CL85" s="691"/>
      <c r="CM85" s="691"/>
      <c r="CN85" s="691"/>
      <c r="CO85" s="691"/>
      <c r="CP85" s="691"/>
      <c r="CQ85" s="691"/>
      <c r="CR85" s="691"/>
      <c r="CS85" s="691"/>
      <c r="CT85" s="691"/>
      <c r="CU85" s="691"/>
      <c r="CV85" s="691"/>
      <c r="CW85" s="691"/>
      <c r="CX85" s="691"/>
      <c r="CY85" s="691"/>
      <c r="CZ85" s="691"/>
      <c r="DA85" s="691"/>
      <c r="DB85" s="691"/>
      <c r="DC85" s="691"/>
      <c r="DD85" s="691"/>
      <c r="DE85" s="691"/>
      <c r="DF85" s="691"/>
      <c r="DG85" s="691"/>
      <c r="DH85" s="691"/>
      <c r="DI85" s="691"/>
      <c r="DJ85" s="691"/>
      <c r="DK85" s="691"/>
      <c r="DL85" s="691"/>
      <c r="DM85" s="691"/>
      <c r="DN85" s="691"/>
      <c r="DO85" s="691"/>
      <c r="DP85" s="691"/>
      <c r="DQ85" s="691"/>
      <c r="DR85" s="691"/>
      <c r="DS85" s="691"/>
      <c r="DT85" s="691"/>
      <c r="DU85" s="691"/>
      <c r="DV85" s="691"/>
      <c r="DW85" s="691"/>
      <c r="DX85" s="691"/>
      <c r="DY85" s="691"/>
      <c r="DZ85" s="691"/>
      <c r="EA85" s="691"/>
      <c r="EB85" s="691"/>
      <c r="EC85" s="691"/>
      <c r="ED85" s="691"/>
      <c r="EJ85" s="45"/>
      <c r="EK85" s="45"/>
      <c r="EL85" s="45"/>
      <c r="EM85" s="45"/>
      <c r="EN85" s="45"/>
      <c r="EO85" s="45"/>
      <c r="EP85" s="45"/>
      <c r="FA85" s="45"/>
      <c r="FB85" s="45"/>
      <c r="FC85" s="45"/>
      <c r="FD85" s="45"/>
      <c r="FE85" s="45"/>
      <c r="FF85" s="45"/>
      <c r="FG85" s="45"/>
    </row>
    <row r="86" spans="3:192" ht="13.5" thickBot="1">
      <c r="H86" s="45"/>
      <c r="I86" s="45"/>
      <c r="J86" s="45"/>
      <c r="U86" s="45"/>
      <c r="V86" s="45"/>
      <c r="W86" s="45"/>
      <c r="X86" s="45"/>
      <c r="Y86" s="45"/>
      <c r="Z86" s="45"/>
      <c r="AA86" s="45"/>
      <c r="AL86" s="45"/>
      <c r="AM86" s="45"/>
      <c r="AO86" s="45"/>
      <c r="AP86" s="45"/>
      <c r="AQ86" s="45"/>
      <c r="AR86" s="45"/>
      <c r="BC86" s="45"/>
      <c r="BD86" s="45"/>
      <c r="BE86" s="45"/>
      <c r="BF86" s="45"/>
      <c r="BG86" s="45"/>
      <c r="BH86" s="45"/>
      <c r="BI86" s="45"/>
      <c r="BT86" s="690"/>
      <c r="BU86" s="690"/>
      <c r="BV86" s="690"/>
      <c r="BW86" s="690"/>
      <c r="BX86" s="690"/>
      <c r="BY86" s="690"/>
      <c r="BZ86" s="690"/>
      <c r="CK86" s="690"/>
      <c r="CL86" s="690"/>
      <c r="CM86" s="690"/>
      <c r="CN86" s="690"/>
      <c r="CO86" s="690"/>
      <c r="CP86" s="690"/>
      <c r="CQ86" s="690"/>
      <c r="DB86" s="690"/>
      <c r="DC86" s="690"/>
      <c r="DD86" s="690"/>
      <c r="DE86" s="690"/>
      <c r="DF86" s="690"/>
      <c r="DG86" s="690"/>
      <c r="DH86" s="690"/>
      <c r="DS86" s="690"/>
      <c r="DT86" s="690"/>
      <c r="DU86" s="690"/>
      <c r="DV86" s="690"/>
      <c r="DW86" s="690"/>
      <c r="DX86" s="690"/>
      <c r="DY86" s="690"/>
      <c r="EJ86" s="45"/>
      <c r="EK86" s="45"/>
      <c r="EL86" s="45"/>
      <c r="EM86" s="45"/>
      <c r="EN86" s="45"/>
      <c r="EO86" s="45"/>
      <c r="EP86" s="45"/>
      <c r="FA86" s="45"/>
      <c r="FB86" s="45"/>
      <c r="FC86" s="45"/>
      <c r="FD86" s="45"/>
      <c r="FE86" s="45"/>
      <c r="FF86" s="45"/>
      <c r="FG86" s="45"/>
    </row>
    <row r="87" spans="3:192" s="1" customFormat="1" ht="15.75" thickBot="1">
      <c r="C87" s="194"/>
      <c r="D87" s="1159" t="s">
        <v>556</v>
      </c>
      <c r="E87" s="1160"/>
      <c r="F87" s="1160"/>
      <c r="G87" s="1160"/>
      <c r="H87" s="1160"/>
      <c r="I87" s="1160"/>
      <c r="J87" s="1160"/>
      <c r="K87" s="1160"/>
      <c r="L87" s="1160"/>
      <c r="M87" s="1160"/>
      <c r="N87" s="1161"/>
      <c r="O87" s="16"/>
      <c r="P87" s="1159" t="s">
        <v>464</v>
      </c>
      <c r="Q87" s="1160"/>
      <c r="R87" s="1160"/>
      <c r="S87" s="1160"/>
      <c r="T87" s="1160"/>
      <c r="U87" s="1160"/>
      <c r="V87" s="1160"/>
      <c r="W87" s="1160"/>
      <c r="X87" s="1160"/>
      <c r="Y87" s="1160"/>
      <c r="Z87" s="1161"/>
      <c r="AA87" s="16"/>
      <c r="AB87" s="1159" t="s">
        <v>463</v>
      </c>
      <c r="AC87" s="1160"/>
      <c r="AD87" s="1160"/>
      <c r="AE87" s="1160"/>
      <c r="AF87" s="1160"/>
      <c r="AG87" s="1160"/>
      <c r="AH87" s="1160"/>
      <c r="AI87" s="1160"/>
      <c r="AJ87" s="1160"/>
      <c r="AK87" s="1160"/>
      <c r="AL87" s="1161"/>
      <c r="AM87" s="45"/>
      <c r="AN87" s="1159" t="s">
        <v>462</v>
      </c>
      <c r="AO87" s="1160"/>
      <c r="AP87" s="1160"/>
      <c r="AQ87" s="1160"/>
      <c r="AR87" s="1160"/>
      <c r="AS87" s="1160"/>
      <c r="AT87" s="1160"/>
      <c r="AU87" s="1160"/>
      <c r="AV87" s="1160"/>
      <c r="AW87" s="1160"/>
      <c r="AX87" s="1161"/>
      <c r="AY87" s="49"/>
      <c r="AZ87" s="1159" t="s">
        <v>461</v>
      </c>
      <c r="BA87" s="1160"/>
      <c r="BB87" s="1160"/>
      <c r="BC87" s="1160"/>
      <c r="BD87" s="1160"/>
      <c r="BE87" s="1160"/>
      <c r="BF87" s="1160"/>
      <c r="BG87" s="1160"/>
      <c r="BH87" s="1160"/>
      <c r="BI87" s="1160"/>
      <c r="BJ87" s="1161"/>
      <c r="BK87" s="194"/>
      <c r="BL87" s="1213"/>
      <c r="BM87" s="1213"/>
      <c r="BN87" s="1213"/>
      <c r="BO87" s="1213"/>
      <c r="BP87" s="1213"/>
      <c r="BQ87" s="1213"/>
      <c r="BR87" s="1213"/>
      <c r="BS87" s="1213"/>
      <c r="BT87" s="1213"/>
      <c r="BU87" s="1213"/>
      <c r="BV87" s="1213"/>
      <c r="BW87" s="667"/>
      <c r="BX87" s="1213"/>
      <c r="BY87" s="1213"/>
      <c r="BZ87" s="1213"/>
      <c r="CA87" s="1213"/>
      <c r="CB87" s="1213"/>
      <c r="CC87" s="1213"/>
      <c r="CD87" s="1213"/>
      <c r="CE87" s="1213"/>
      <c r="CF87" s="1213"/>
      <c r="CG87" s="1213"/>
      <c r="CH87" s="1213"/>
      <c r="CI87" s="667"/>
      <c r="CJ87" s="1213"/>
      <c r="CK87" s="1213"/>
      <c r="CL87" s="1213"/>
      <c r="CM87" s="1213"/>
      <c r="CN87" s="1213"/>
      <c r="CO87" s="1213"/>
      <c r="CP87" s="1213"/>
      <c r="CQ87" s="1213"/>
      <c r="CR87" s="1213"/>
      <c r="CS87" s="1213"/>
      <c r="CT87" s="1213"/>
      <c r="CU87" s="667"/>
      <c r="CV87" s="1213"/>
      <c r="CW87" s="1213"/>
      <c r="CX87" s="1213"/>
      <c r="CY87" s="1213"/>
      <c r="CZ87" s="1213"/>
      <c r="DA87" s="1213"/>
      <c r="DB87" s="1213"/>
      <c r="DC87" s="1213"/>
      <c r="DD87" s="1213"/>
      <c r="DE87" s="1213"/>
      <c r="DF87" s="1213"/>
      <c r="DG87" s="667"/>
      <c r="DH87" s="1213"/>
      <c r="DI87" s="1213"/>
      <c r="DJ87" s="1213"/>
      <c r="DK87" s="1213"/>
      <c r="DL87" s="1213"/>
      <c r="DM87" s="1213"/>
      <c r="DN87" s="1213"/>
      <c r="DO87" s="1213"/>
      <c r="DP87" s="1213"/>
      <c r="DQ87" s="1213"/>
      <c r="DR87" s="1213"/>
      <c r="DS87" s="667"/>
      <c r="DT87" s="1213"/>
      <c r="DU87" s="1213"/>
      <c r="DV87" s="1213"/>
      <c r="DW87" s="1213"/>
      <c r="DX87" s="1213"/>
      <c r="DY87" s="1213"/>
      <c r="DZ87" s="1213"/>
      <c r="EA87" s="1213"/>
      <c r="EB87" s="1213"/>
      <c r="EC87" s="1213"/>
      <c r="ED87" s="1213"/>
      <c r="EE87" s="678"/>
      <c r="EF87" s="678"/>
      <c r="EG87" s="678"/>
      <c r="EH87" s="678"/>
      <c r="EI87" s="678"/>
      <c r="EJ87" s="678"/>
      <c r="EK87" s="678"/>
      <c r="EL87" s="678"/>
    </row>
    <row r="88" spans="3:192" s="1" customFormat="1" ht="15.75" thickBot="1">
      <c r="C88" s="45"/>
      <c r="D88" s="45"/>
      <c r="E88" s="45"/>
      <c r="F88" s="45"/>
      <c r="G88" s="45"/>
      <c r="H88" s="45"/>
      <c r="I88" s="45"/>
      <c r="J88" s="45"/>
      <c r="K88" s="16"/>
      <c r="L88" s="16"/>
      <c r="M88" s="16"/>
      <c r="N88" s="16"/>
      <c r="O88" s="16"/>
      <c r="P88" s="45"/>
      <c r="Q88" s="45"/>
      <c r="R88" s="45"/>
      <c r="S88" s="45"/>
      <c r="T88" s="45"/>
      <c r="U88" s="45"/>
      <c r="V88" s="45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45"/>
      <c r="AH88" s="45"/>
      <c r="AI88" s="45"/>
      <c r="AJ88" s="45"/>
      <c r="AK88" s="45"/>
      <c r="AL88" s="45"/>
      <c r="AM88" s="4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7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78"/>
      <c r="EF88" s="678"/>
      <c r="EG88" s="678"/>
      <c r="EH88" s="678"/>
      <c r="EI88" s="678"/>
      <c r="EJ88" s="678"/>
      <c r="EK88" s="678"/>
      <c r="EL88" s="678"/>
    </row>
    <row r="89" spans="3:192" s="365" customFormat="1" ht="39" thickBot="1">
      <c r="C89" s="467" t="s">
        <v>749</v>
      </c>
      <c r="D89" s="1210" t="s">
        <v>320</v>
      </c>
      <c r="E89" s="1212"/>
      <c r="F89" s="1212"/>
      <c r="G89" s="1211"/>
      <c r="H89" s="1210" t="s">
        <v>575</v>
      </c>
      <c r="I89" s="1211"/>
      <c r="J89" s="1210" t="s">
        <v>576</v>
      </c>
      <c r="K89" s="1211"/>
      <c r="L89" s="468" t="s">
        <v>323</v>
      </c>
      <c r="M89" s="468" t="s">
        <v>324</v>
      </c>
      <c r="N89" s="469" t="s">
        <v>554</v>
      </c>
      <c r="O89" s="363"/>
      <c r="P89" s="1210" t="s">
        <v>320</v>
      </c>
      <c r="Q89" s="1212"/>
      <c r="R89" s="1212"/>
      <c r="S89" s="1211"/>
      <c r="T89" s="1210" t="s">
        <v>575</v>
      </c>
      <c r="U89" s="1211"/>
      <c r="V89" s="1210" t="s">
        <v>576</v>
      </c>
      <c r="W89" s="1211"/>
      <c r="X89" s="468" t="s">
        <v>323</v>
      </c>
      <c r="Y89" s="468" t="s">
        <v>324</v>
      </c>
      <c r="Z89" s="469" t="s">
        <v>554</v>
      </c>
      <c r="AA89" s="363"/>
      <c r="AB89" s="1210" t="s">
        <v>320</v>
      </c>
      <c r="AC89" s="1212"/>
      <c r="AD89" s="1212"/>
      <c r="AE89" s="1211"/>
      <c r="AF89" s="1210" t="s">
        <v>575</v>
      </c>
      <c r="AG89" s="1211"/>
      <c r="AH89" s="1210" t="s">
        <v>576</v>
      </c>
      <c r="AI89" s="1211"/>
      <c r="AJ89" s="468" t="s">
        <v>323</v>
      </c>
      <c r="AK89" s="468" t="s">
        <v>324</v>
      </c>
      <c r="AL89" s="469" t="s">
        <v>554</v>
      </c>
      <c r="AM89" s="364"/>
      <c r="AN89" s="1210" t="s">
        <v>320</v>
      </c>
      <c r="AO89" s="1212"/>
      <c r="AP89" s="1212"/>
      <c r="AQ89" s="1211"/>
      <c r="AR89" s="1210" t="s">
        <v>575</v>
      </c>
      <c r="AS89" s="1211"/>
      <c r="AT89" s="1210" t="s">
        <v>576</v>
      </c>
      <c r="AU89" s="1211"/>
      <c r="AV89" s="468" t="s">
        <v>323</v>
      </c>
      <c r="AW89" s="468" t="s">
        <v>324</v>
      </c>
      <c r="AX89" s="469" t="s">
        <v>554</v>
      </c>
      <c r="AY89" s="363"/>
      <c r="AZ89" s="1210" t="s">
        <v>320</v>
      </c>
      <c r="BA89" s="1212"/>
      <c r="BB89" s="1212"/>
      <c r="BC89" s="1211"/>
      <c r="BD89" s="1210" t="s">
        <v>575</v>
      </c>
      <c r="BE89" s="1211"/>
      <c r="BF89" s="1210" t="s">
        <v>576</v>
      </c>
      <c r="BG89" s="1211"/>
      <c r="BH89" s="468" t="s">
        <v>323</v>
      </c>
      <c r="BI89" s="468" t="s">
        <v>324</v>
      </c>
      <c r="BJ89" s="469" t="s">
        <v>554</v>
      </c>
      <c r="BK89" s="692"/>
      <c r="BL89" s="1224"/>
      <c r="BM89" s="1224"/>
      <c r="BN89" s="1224"/>
      <c r="BO89" s="1224"/>
      <c r="BP89" s="1224"/>
      <c r="BQ89" s="1224"/>
      <c r="BR89" s="1224"/>
      <c r="BS89" s="1224"/>
      <c r="BT89" s="674"/>
      <c r="BU89" s="674"/>
      <c r="BV89" s="674"/>
      <c r="BW89" s="675"/>
      <c r="BX89" s="1224"/>
      <c r="BY89" s="1224"/>
      <c r="BZ89" s="1224"/>
      <c r="CA89" s="1224"/>
      <c r="CB89" s="1224"/>
      <c r="CC89" s="1224"/>
      <c r="CD89" s="1224"/>
      <c r="CE89" s="1224"/>
      <c r="CF89" s="674"/>
      <c r="CG89" s="674"/>
      <c r="CH89" s="674"/>
      <c r="CI89" s="676"/>
      <c r="CJ89" s="1224"/>
      <c r="CK89" s="1224"/>
      <c r="CL89" s="1224"/>
      <c r="CM89" s="1224"/>
      <c r="CN89" s="1224"/>
      <c r="CO89" s="1224"/>
      <c r="CP89" s="1224"/>
      <c r="CQ89" s="1224"/>
      <c r="CR89" s="674"/>
      <c r="CS89" s="674"/>
      <c r="CT89" s="674"/>
      <c r="CU89" s="677"/>
      <c r="CV89" s="1224"/>
      <c r="CW89" s="1224"/>
      <c r="CX89" s="1224"/>
      <c r="CY89" s="1224"/>
      <c r="CZ89" s="1224"/>
      <c r="DA89" s="1224"/>
      <c r="DB89" s="1224"/>
      <c r="DC89" s="1224"/>
      <c r="DD89" s="674"/>
      <c r="DE89" s="674"/>
      <c r="DF89" s="674"/>
      <c r="DG89" s="676"/>
      <c r="DH89" s="1224"/>
      <c r="DI89" s="1224"/>
      <c r="DJ89" s="1224"/>
      <c r="DK89" s="1224"/>
      <c r="DL89" s="1224"/>
      <c r="DM89" s="1224"/>
      <c r="DN89" s="1224"/>
      <c r="DO89" s="1224"/>
      <c r="DP89" s="674"/>
      <c r="DQ89" s="674"/>
      <c r="DR89" s="674"/>
      <c r="DS89" s="676"/>
      <c r="DT89" s="1224"/>
      <c r="DU89" s="1224"/>
      <c r="DV89" s="1224"/>
      <c r="DW89" s="1224"/>
      <c r="DX89" s="1224"/>
      <c r="DY89" s="1224"/>
      <c r="DZ89" s="1224"/>
      <c r="EA89" s="1224"/>
      <c r="EB89" s="674"/>
      <c r="EC89" s="674"/>
      <c r="ED89" s="674"/>
      <c r="EE89" s="675"/>
      <c r="EF89" s="675"/>
      <c r="EG89" s="675"/>
      <c r="EH89" s="675"/>
      <c r="EI89" s="675"/>
      <c r="EJ89" s="675"/>
      <c r="EK89" s="675"/>
      <c r="EL89" s="675"/>
    </row>
    <row r="90" spans="3:192" s="365" customFormat="1" ht="38.25">
      <c r="C90" s="467" t="s">
        <v>401</v>
      </c>
      <c r="D90" s="628" t="s">
        <v>555</v>
      </c>
      <c r="E90" s="629" t="s">
        <v>325</v>
      </c>
      <c r="F90" s="629" t="s">
        <v>577</v>
      </c>
      <c r="G90" s="630" t="s">
        <v>326</v>
      </c>
      <c r="H90" s="628" t="s">
        <v>411</v>
      </c>
      <c r="I90" s="631" t="s">
        <v>403</v>
      </c>
      <c r="J90" s="628" t="s">
        <v>404</v>
      </c>
      <c r="K90" s="627" t="s">
        <v>403</v>
      </c>
      <c r="L90" s="468" t="s">
        <v>405</v>
      </c>
      <c r="M90" s="468" t="s">
        <v>405</v>
      </c>
      <c r="N90" s="469" t="s">
        <v>405</v>
      </c>
      <c r="O90" s="363"/>
      <c r="P90" s="628" t="s">
        <v>555</v>
      </c>
      <c r="Q90" s="629" t="s">
        <v>325</v>
      </c>
      <c r="R90" s="629" t="s">
        <v>577</v>
      </c>
      <c r="S90" s="630" t="s">
        <v>326</v>
      </c>
      <c r="T90" s="628" t="s">
        <v>411</v>
      </c>
      <c r="U90" s="631" t="s">
        <v>403</v>
      </c>
      <c r="V90" s="628" t="s">
        <v>404</v>
      </c>
      <c r="W90" s="627" t="s">
        <v>403</v>
      </c>
      <c r="X90" s="468" t="s">
        <v>405</v>
      </c>
      <c r="Y90" s="468" t="s">
        <v>405</v>
      </c>
      <c r="Z90" s="469" t="s">
        <v>405</v>
      </c>
      <c r="AA90" s="363"/>
      <c r="AB90" s="628" t="s">
        <v>555</v>
      </c>
      <c r="AC90" s="629" t="s">
        <v>325</v>
      </c>
      <c r="AD90" s="629" t="s">
        <v>577</v>
      </c>
      <c r="AE90" s="630" t="s">
        <v>326</v>
      </c>
      <c r="AF90" s="628" t="s">
        <v>411</v>
      </c>
      <c r="AG90" s="631" t="s">
        <v>403</v>
      </c>
      <c r="AH90" s="628" t="s">
        <v>404</v>
      </c>
      <c r="AI90" s="627" t="s">
        <v>403</v>
      </c>
      <c r="AJ90" s="468" t="s">
        <v>405</v>
      </c>
      <c r="AK90" s="468" t="s">
        <v>405</v>
      </c>
      <c r="AL90" s="469" t="s">
        <v>405</v>
      </c>
      <c r="AM90" s="364"/>
      <c r="AN90" s="628" t="s">
        <v>555</v>
      </c>
      <c r="AO90" s="629" t="s">
        <v>325</v>
      </c>
      <c r="AP90" s="629" t="s">
        <v>577</v>
      </c>
      <c r="AQ90" s="630" t="s">
        <v>326</v>
      </c>
      <c r="AR90" s="628" t="s">
        <v>411</v>
      </c>
      <c r="AS90" s="631" t="s">
        <v>403</v>
      </c>
      <c r="AT90" s="628" t="s">
        <v>404</v>
      </c>
      <c r="AU90" s="627" t="s">
        <v>403</v>
      </c>
      <c r="AV90" s="468" t="s">
        <v>405</v>
      </c>
      <c r="AW90" s="468" t="s">
        <v>405</v>
      </c>
      <c r="AX90" s="469" t="s">
        <v>405</v>
      </c>
      <c r="AY90" s="363"/>
      <c r="AZ90" s="628" t="s">
        <v>555</v>
      </c>
      <c r="BA90" s="629" t="s">
        <v>325</v>
      </c>
      <c r="BB90" s="629" t="s">
        <v>577</v>
      </c>
      <c r="BC90" s="630" t="s">
        <v>326</v>
      </c>
      <c r="BD90" s="628" t="s">
        <v>411</v>
      </c>
      <c r="BE90" s="631" t="s">
        <v>403</v>
      </c>
      <c r="BF90" s="628" t="s">
        <v>404</v>
      </c>
      <c r="BG90" s="627" t="s">
        <v>403</v>
      </c>
      <c r="BH90" s="468" t="s">
        <v>405</v>
      </c>
      <c r="BI90" s="468" t="s">
        <v>405</v>
      </c>
      <c r="BJ90" s="469" t="s">
        <v>405</v>
      </c>
      <c r="BK90" s="692"/>
      <c r="BL90" s="674"/>
      <c r="BM90" s="674"/>
      <c r="BN90" s="674"/>
      <c r="BO90" s="674"/>
      <c r="BP90" s="674"/>
      <c r="BQ90" s="674"/>
      <c r="BR90" s="674"/>
      <c r="BS90" s="674"/>
      <c r="BT90" s="674"/>
      <c r="BU90" s="674"/>
      <c r="BV90" s="674"/>
      <c r="BW90" s="675"/>
      <c r="BX90" s="674"/>
      <c r="BY90" s="674"/>
      <c r="BZ90" s="674"/>
      <c r="CA90" s="674"/>
      <c r="CB90" s="674"/>
      <c r="CC90" s="674"/>
      <c r="CD90" s="674"/>
      <c r="CE90" s="674"/>
      <c r="CF90" s="674"/>
      <c r="CG90" s="674"/>
      <c r="CH90" s="674"/>
      <c r="CI90" s="676"/>
      <c r="CJ90" s="674"/>
      <c r="CK90" s="674"/>
      <c r="CL90" s="674"/>
      <c r="CM90" s="674"/>
      <c r="CN90" s="674"/>
      <c r="CO90" s="674"/>
      <c r="CP90" s="674"/>
      <c r="CQ90" s="674"/>
      <c r="CR90" s="674"/>
      <c r="CS90" s="674"/>
      <c r="CT90" s="674"/>
      <c r="CU90" s="677"/>
      <c r="CV90" s="674"/>
      <c r="CW90" s="674"/>
      <c r="CX90" s="674"/>
      <c r="CY90" s="674"/>
      <c r="CZ90" s="674"/>
      <c r="DA90" s="674"/>
      <c r="DB90" s="674"/>
      <c r="DC90" s="674"/>
      <c r="DD90" s="674"/>
      <c r="DE90" s="674"/>
      <c r="DF90" s="674"/>
      <c r="DG90" s="676"/>
      <c r="DH90" s="674"/>
      <c r="DI90" s="674"/>
      <c r="DJ90" s="674"/>
      <c r="DK90" s="674"/>
      <c r="DL90" s="674"/>
      <c r="DM90" s="674"/>
      <c r="DN90" s="674"/>
      <c r="DO90" s="674"/>
      <c r="DP90" s="674"/>
      <c r="DQ90" s="674"/>
      <c r="DR90" s="674"/>
      <c r="DS90" s="676"/>
      <c r="DT90" s="674"/>
      <c r="DU90" s="674"/>
      <c r="DV90" s="674"/>
      <c r="DW90" s="674"/>
      <c r="DX90" s="674"/>
      <c r="DY90" s="674"/>
      <c r="DZ90" s="674"/>
      <c r="EA90" s="674"/>
      <c r="EB90" s="674"/>
      <c r="EC90" s="674"/>
      <c r="ED90" s="674"/>
      <c r="EE90" s="675"/>
      <c r="EF90" s="675"/>
      <c r="EG90" s="675"/>
      <c r="EH90" s="675"/>
      <c r="EI90" s="675"/>
      <c r="EJ90" s="675"/>
      <c r="EK90" s="675"/>
      <c r="EL90" s="675"/>
    </row>
    <row r="91" spans="3:192" s="1" customFormat="1" ht="15">
      <c r="C91" s="336" t="s">
        <v>406</v>
      </c>
      <c r="D91" s="1046"/>
      <c r="E91" s="1047"/>
      <c r="F91" s="1047" t="e">
        <f>E91/D91</f>
        <v>#DIV/0!</v>
      </c>
      <c r="G91" s="1048"/>
      <c r="H91" s="1049"/>
      <c r="I91" s="1050"/>
      <c r="J91" s="1046"/>
      <c r="K91" s="1051"/>
      <c r="L91" s="1052"/>
      <c r="M91" s="1053"/>
      <c r="N91" s="1053"/>
      <c r="P91" s="1046"/>
      <c r="Q91" s="1047"/>
      <c r="R91" s="1047" t="e">
        <f>Q91/P91</f>
        <v>#DIV/0!</v>
      </c>
      <c r="S91" s="1048"/>
      <c r="T91" s="1049"/>
      <c r="U91" s="1050"/>
      <c r="V91" s="1046"/>
      <c r="W91" s="1051"/>
      <c r="X91" s="1052"/>
      <c r="Y91" s="1053"/>
      <c r="Z91" s="1053"/>
      <c r="AB91" s="1046"/>
      <c r="AC91" s="1047"/>
      <c r="AD91" s="1047" t="e">
        <f>AC91/AB91</f>
        <v>#DIV/0!</v>
      </c>
      <c r="AE91" s="1048"/>
      <c r="AF91" s="1049"/>
      <c r="AG91" s="1050"/>
      <c r="AH91" s="1046"/>
      <c r="AI91" s="1051"/>
      <c r="AJ91" s="1052"/>
      <c r="AK91" s="1053"/>
      <c r="AL91" s="1053"/>
      <c r="AM91" s="45"/>
      <c r="AN91" s="1046"/>
      <c r="AO91" s="1047"/>
      <c r="AP91" s="1047" t="e">
        <f>AO91/AN91</f>
        <v>#DIV/0!</v>
      </c>
      <c r="AQ91" s="1048"/>
      <c r="AR91" s="1049"/>
      <c r="AS91" s="1050"/>
      <c r="AT91" s="1046"/>
      <c r="AU91" s="1051"/>
      <c r="AV91" s="1052"/>
      <c r="AW91" s="1053"/>
      <c r="AX91" s="1053"/>
      <c r="AZ91" s="1046"/>
      <c r="BA91" s="1047"/>
      <c r="BB91" s="1047" t="e">
        <f>BA91/AZ91</f>
        <v>#DIV/0!</v>
      </c>
      <c r="BC91" s="1048"/>
      <c r="BD91" s="1049"/>
      <c r="BE91" s="1050"/>
      <c r="BF91" s="1046"/>
      <c r="BG91" s="1051"/>
      <c r="BH91" s="1052"/>
      <c r="BI91" s="1053"/>
      <c r="BJ91" s="1053"/>
      <c r="BK91" s="693"/>
      <c r="BL91" s="678"/>
      <c r="BM91" s="678"/>
      <c r="BN91" s="678"/>
      <c r="BO91" s="679"/>
      <c r="BP91" s="679"/>
      <c r="BQ91" s="679"/>
      <c r="BR91" s="678"/>
      <c r="BS91" s="678"/>
      <c r="BT91" s="678"/>
      <c r="BU91" s="678"/>
      <c r="BV91" s="678"/>
      <c r="BW91" s="678"/>
      <c r="BX91" s="678"/>
      <c r="BY91" s="678"/>
      <c r="BZ91" s="678"/>
      <c r="CA91" s="679"/>
      <c r="CB91" s="679"/>
      <c r="CC91" s="679"/>
      <c r="CD91" s="678"/>
      <c r="CE91" s="678"/>
      <c r="CF91" s="678"/>
      <c r="CG91" s="678"/>
      <c r="CH91" s="678"/>
      <c r="CI91" s="678"/>
      <c r="CJ91" s="678"/>
      <c r="CK91" s="678"/>
      <c r="CL91" s="678"/>
      <c r="CM91" s="679"/>
      <c r="CN91" s="679"/>
      <c r="CO91" s="679"/>
      <c r="CP91" s="678"/>
      <c r="CQ91" s="678"/>
      <c r="CR91" s="678"/>
      <c r="CS91" s="678"/>
      <c r="CT91" s="678"/>
      <c r="CU91" s="672"/>
      <c r="CV91" s="678"/>
      <c r="CW91" s="678"/>
      <c r="CX91" s="678"/>
      <c r="CY91" s="679"/>
      <c r="CZ91" s="679"/>
      <c r="DA91" s="679"/>
      <c r="DB91" s="678"/>
      <c r="DC91" s="678"/>
      <c r="DD91" s="678"/>
      <c r="DE91" s="678"/>
      <c r="DF91" s="678"/>
      <c r="DG91" s="678"/>
      <c r="DH91" s="678"/>
      <c r="DI91" s="678"/>
      <c r="DJ91" s="678"/>
      <c r="DK91" s="679"/>
      <c r="DL91" s="679"/>
      <c r="DM91" s="679"/>
      <c r="DN91" s="678"/>
      <c r="DO91" s="678"/>
      <c r="DP91" s="678"/>
      <c r="DQ91" s="678"/>
      <c r="DR91" s="678"/>
      <c r="DS91" s="678"/>
      <c r="DT91" s="678"/>
      <c r="DU91" s="678"/>
      <c r="DV91" s="678"/>
      <c r="DW91" s="679"/>
      <c r="DX91" s="679"/>
      <c r="DY91" s="679"/>
      <c r="DZ91" s="678"/>
      <c r="EA91" s="678"/>
      <c r="EB91" s="678"/>
      <c r="EC91" s="678"/>
      <c r="ED91" s="678"/>
      <c r="EE91" s="678"/>
      <c r="EF91" s="678"/>
      <c r="EG91" s="678"/>
      <c r="EH91" s="678"/>
      <c r="EI91" s="678"/>
      <c r="EJ91" s="678"/>
      <c r="EK91" s="678"/>
      <c r="EL91" s="678"/>
    </row>
    <row r="92" spans="3:192" s="1" customFormat="1" ht="15">
      <c r="C92" s="447" t="s">
        <v>407</v>
      </c>
      <c r="D92" s="1054"/>
      <c r="E92" s="754"/>
      <c r="F92" s="754" t="e">
        <f t="shared" ref="F92:F95" si="0">E92/D92</f>
        <v>#DIV/0!</v>
      </c>
      <c r="G92" s="1055"/>
      <c r="H92" s="1056"/>
      <c r="I92" s="919"/>
      <c r="J92" s="1054"/>
      <c r="K92" s="1057"/>
      <c r="L92" s="1058"/>
      <c r="M92" s="1059"/>
      <c r="N92" s="1059"/>
      <c r="P92" s="1054"/>
      <c r="Q92" s="754"/>
      <c r="R92" s="754" t="e">
        <f t="shared" ref="R92:R95" si="1">Q92/P92</f>
        <v>#DIV/0!</v>
      </c>
      <c r="S92" s="1055"/>
      <c r="T92" s="1056"/>
      <c r="U92" s="919"/>
      <c r="V92" s="1054"/>
      <c r="W92" s="1057"/>
      <c r="X92" s="1058"/>
      <c r="Y92" s="1059"/>
      <c r="Z92" s="1059"/>
      <c r="AB92" s="1054"/>
      <c r="AC92" s="754"/>
      <c r="AD92" s="754" t="e">
        <f t="shared" ref="AD92:AD95" si="2">AC92/AB92</f>
        <v>#DIV/0!</v>
      </c>
      <c r="AE92" s="1055"/>
      <c r="AF92" s="1056"/>
      <c r="AG92" s="919"/>
      <c r="AH92" s="1054"/>
      <c r="AI92" s="1057"/>
      <c r="AJ92" s="1058"/>
      <c r="AK92" s="1059"/>
      <c r="AL92" s="1059"/>
      <c r="AN92" s="1054"/>
      <c r="AO92" s="754"/>
      <c r="AP92" s="754" t="e">
        <f t="shared" ref="AP92:AP95" si="3">AO92/AN92</f>
        <v>#DIV/0!</v>
      </c>
      <c r="AQ92" s="1055"/>
      <c r="AR92" s="1056"/>
      <c r="AS92" s="919"/>
      <c r="AT92" s="1054"/>
      <c r="AU92" s="1057"/>
      <c r="AV92" s="1058"/>
      <c r="AW92" s="1059"/>
      <c r="AX92" s="1059"/>
      <c r="AZ92" s="1054"/>
      <c r="BA92" s="754"/>
      <c r="BB92" s="754" t="e">
        <f t="shared" ref="BB92:BB95" si="4">BA92/AZ92</f>
        <v>#DIV/0!</v>
      </c>
      <c r="BC92" s="1055"/>
      <c r="BD92" s="1056"/>
      <c r="BE92" s="919"/>
      <c r="BF92" s="1054"/>
      <c r="BG92" s="1057"/>
      <c r="BH92" s="1058"/>
      <c r="BI92" s="1059"/>
      <c r="BJ92" s="1059"/>
      <c r="BK92" s="693"/>
      <c r="BL92" s="678"/>
      <c r="BM92" s="678"/>
      <c r="BN92" s="678"/>
      <c r="BO92" s="679"/>
      <c r="BP92" s="679"/>
      <c r="BQ92" s="679"/>
      <c r="BR92" s="678"/>
      <c r="BS92" s="678"/>
      <c r="BT92" s="678"/>
      <c r="BU92" s="678"/>
      <c r="BV92" s="678"/>
      <c r="BW92" s="678"/>
      <c r="BX92" s="678"/>
      <c r="BY92" s="678"/>
      <c r="BZ92" s="678"/>
      <c r="CA92" s="679"/>
      <c r="CB92" s="679"/>
      <c r="CC92" s="679"/>
      <c r="CD92" s="678"/>
      <c r="CE92" s="678"/>
      <c r="CF92" s="678"/>
      <c r="CG92" s="678"/>
      <c r="CH92" s="678"/>
      <c r="CI92" s="678"/>
      <c r="CJ92" s="678"/>
      <c r="CK92" s="678"/>
      <c r="CL92" s="678"/>
      <c r="CM92" s="679"/>
      <c r="CN92" s="679"/>
      <c r="CO92" s="679"/>
      <c r="CP92" s="678"/>
      <c r="CQ92" s="678"/>
      <c r="CR92" s="678"/>
      <c r="CS92" s="678"/>
      <c r="CT92" s="678"/>
      <c r="CU92" s="678"/>
      <c r="CV92" s="678"/>
      <c r="CW92" s="678"/>
      <c r="CX92" s="678"/>
      <c r="CY92" s="679"/>
      <c r="CZ92" s="679"/>
      <c r="DA92" s="679"/>
      <c r="DB92" s="678"/>
      <c r="DC92" s="678"/>
      <c r="DD92" s="678"/>
      <c r="DE92" s="678"/>
      <c r="DF92" s="678"/>
      <c r="DG92" s="678"/>
      <c r="DH92" s="678"/>
      <c r="DI92" s="678"/>
      <c r="DJ92" s="678"/>
      <c r="DK92" s="679"/>
      <c r="DL92" s="679"/>
      <c r="DM92" s="679"/>
      <c r="DN92" s="678"/>
      <c r="DO92" s="678"/>
      <c r="DP92" s="678"/>
      <c r="DQ92" s="678"/>
      <c r="DR92" s="678"/>
      <c r="DS92" s="678"/>
      <c r="DT92" s="678"/>
      <c r="DU92" s="678"/>
      <c r="DV92" s="678"/>
      <c r="DW92" s="679"/>
      <c r="DX92" s="679"/>
      <c r="DY92" s="679"/>
      <c r="DZ92" s="678"/>
      <c r="EA92" s="678"/>
      <c r="EB92" s="678"/>
      <c r="EC92" s="678"/>
      <c r="ED92" s="678"/>
      <c r="EE92" s="678"/>
      <c r="EF92" s="678"/>
      <c r="EG92" s="678"/>
      <c r="EH92" s="678"/>
      <c r="EI92" s="678"/>
      <c r="EJ92" s="678"/>
      <c r="EK92" s="678"/>
      <c r="EL92" s="678"/>
    </row>
    <row r="93" spans="3:192" s="1" customFormat="1" ht="15">
      <c r="C93" s="447" t="s">
        <v>408</v>
      </c>
      <c r="D93" s="1056"/>
      <c r="E93" s="918"/>
      <c r="F93" s="918" t="e">
        <f t="shared" si="0"/>
        <v>#DIV/0!</v>
      </c>
      <c r="G93" s="1060"/>
      <c r="H93" s="1054"/>
      <c r="I93" s="1061"/>
      <c r="J93" s="1054"/>
      <c r="K93" s="1057"/>
      <c r="L93" s="1058"/>
      <c r="M93" s="1059"/>
      <c r="N93" s="1059"/>
      <c r="P93" s="1056"/>
      <c r="Q93" s="918"/>
      <c r="R93" s="918" t="e">
        <f t="shared" si="1"/>
        <v>#DIV/0!</v>
      </c>
      <c r="S93" s="1060"/>
      <c r="T93" s="1054"/>
      <c r="U93" s="1061"/>
      <c r="V93" s="1054"/>
      <c r="W93" s="1057"/>
      <c r="X93" s="1058"/>
      <c r="Y93" s="1059"/>
      <c r="Z93" s="1059"/>
      <c r="AB93" s="1056"/>
      <c r="AC93" s="918"/>
      <c r="AD93" s="918" t="e">
        <f t="shared" si="2"/>
        <v>#DIV/0!</v>
      </c>
      <c r="AE93" s="1060"/>
      <c r="AF93" s="1054"/>
      <c r="AG93" s="1061"/>
      <c r="AH93" s="1054"/>
      <c r="AI93" s="1057"/>
      <c r="AJ93" s="1058"/>
      <c r="AK93" s="1059"/>
      <c r="AL93" s="1059"/>
      <c r="AN93" s="1056"/>
      <c r="AO93" s="918"/>
      <c r="AP93" s="918" t="e">
        <f t="shared" si="3"/>
        <v>#DIV/0!</v>
      </c>
      <c r="AQ93" s="1060"/>
      <c r="AR93" s="1054"/>
      <c r="AS93" s="1061"/>
      <c r="AT93" s="1054"/>
      <c r="AU93" s="1057"/>
      <c r="AV93" s="1058"/>
      <c r="AW93" s="1059"/>
      <c r="AX93" s="1059"/>
      <c r="AZ93" s="1056"/>
      <c r="BA93" s="918"/>
      <c r="BB93" s="918" t="e">
        <f t="shared" si="4"/>
        <v>#DIV/0!</v>
      </c>
      <c r="BC93" s="1060"/>
      <c r="BD93" s="1054"/>
      <c r="BE93" s="1061"/>
      <c r="BF93" s="1054"/>
      <c r="BG93" s="1057"/>
      <c r="BH93" s="1058"/>
      <c r="BI93" s="1059"/>
      <c r="BJ93" s="1059"/>
      <c r="BK93" s="693"/>
      <c r="BL93" s="679"/>
      <c r="BM93" s="679"/>
      <c r="BN93" s="679"/>
      <c r="BO93" s="678"/>
      <c r="BP93" s="678"/>
      <c r="BQ93" s="678"/>
      <c r="BR93" s="678"/>
      <c r="BS93" s="678"/>
      <c r="BT93" s="678"/>
      <c r="BU93" s="678"/>
      <c r="BV93" s="678"/>
      <c r="BW93" s="678"/>
      <c r="BX93" s="679"/>
      <c r="BY93" s="679"/>
      <c r="BZ93" s="679"/>
      <c r="CA93" s="678"/>
      <c r="CB93" s="678"/>
      <c r="CC93" s="678"/>
      <c r="CD93" s="678"/>
      <c r="CE93" s="678"/>
      <c r="CF93" s="678"/>
      <c r="CG93" s="678"/>
      <c r="CH93" s="678"/>
      <c r="CI93" s="678"/>
      <c r="CJ93" s="679"/>
      <c r="CK93" s="679"/>
      <c r="CL93" s="679"/>
      <c r="CM93" s="678"/>
      <c r="CN93" s="678"/>
      <c r="CO93" s="678"/>
      <c r="CP93" s="678"/>
      <c r="CQ93" s="678"/>
      <c r="CR93" s="678"/>
      <c r="CS93" s="678"/>
      <c r="CT93" s="678"/>
      <c r="CU93" s="678"/>
      <c r="CV93" s="679"/>
      <c r="CW93" s="679"/>
      <c r="CX93" s="679"/>
      <c r="CY93" s="678"/>
      <c r="CZ93" s="678"/>
      <c r="DA93" s="678"/>
      <c r="DB93" s="678"/>
      <c r="DC93" s="678"/>
      <c r="DD93" s="678"/>
      <c r="DE93" s="678"/>
      <c r="DF93" s="678"/>
      <c r="DG93" s="678"/>
      <c r="DH93" s="679"/>
      <c r="DI93" s="679"/>
      <c r="DJ93" s="679"/>
      <c r="DK93" s="678"/>
      <c r="DL93" s="678"/>
      <c r="DM93" s="678"/>
      <c r="DN93" s="678"/>
      <c r="DO93" s="678"/>
      <c r="DP93" s="678"/>
      <c r="DQ93" s="678"/>
      <c r="DR93" s="678"/>
      <c r="DS93" s="678"/>
      <c r="DT93" s="679"/>
      <c r="DU93" s="679"/>
      <c r="DV93" s="679"/>
      <c r="DW93" s="678"/>
      <c r="DX93" s="678"/>
      <c r="DY93" s="678"/>
      <c r="DZ93" s="678"/>
      <c r="EA93" s="678"/>
      <c r="EB93" s="678"/>
      <c r="EC93" s="678"/>
      <c r="ED93" s="678"/>
      <c r="EE93" s="678"/>
      <c r="EF93" s="678"/>
      <c r="EG93" s="678"/>
      <c r="EH93" s="678"/>
      <c r="EI93" s="678"/>
      <c r="EJ93" s="678"/>
      <c r="EK93" s="678"/>
      <c r="EL93" s="678"/>
    </row>
    <row r="94" spans="3:192" s="1" customFormat="1" ht="15">
      <c r="C94" s="447" t="s">
        <v>409</v>
      </c>
      <c r="D94" s="1056"/>
      <c r="E94" s="918"/>
      <c r="F94" s="918" t="e">
        <f t="shared" si="0"/>
        <v>#DIV/0!</v>
      </c>
      <c r="G94" s="1060"/>
      <c r="H94" s="1054"/>
      <c r="I94" s="1061"/>
      <c r="J94" s="1054"/>
      <c r="K94" s="1057"/>
      <c r="L94" s="1058"/>
      <c r="M94" s="1059"/>
      <c r="N94" s="1059"/>
      <c r="P94" s="1056"/>
      <c r="Q94" s="918"/>
      <c r="R94" s="918" t="e">
        <f t="shared" si="1"/>
        <v>#DIV/0!</v>
      </c>
      <c r="S94" s="1060"/>
      <c r="T94" s="1054"/>
      <c r="U94" s="1061"/>
      <c r="V94" s="1054"/>
      <c r="W94" s="1057"/>
      <c r="X94" s="1058"/>
      <c r="Y94" s="1059"/>
      <c r="Z94" s="1059"/>
      <c r="AB94" s="1056"/>
      <c r="AC94" s="918"/>
      <c r="AD94" s="918" t="e">
        <f t="shared" si="2"/>
        <v>#DIV/0!</v>
      </c>
      <c r="AE94" s="1060"/>
      <c r="AF94" s="1054"/>
      <c r="AG94" s="1061"/>
      <c r="AH94" s="1054"/>
      <c r="AI94" s="1057"/>
      <c r="AJ94" s="1058"/>
      <c r="AK94" s="1059"/>
      <c r="AL94" s="1059"/>
      <c r="AN94" s="1056"/>
      <c r="AO94" s="918"/>
      <c r="AP94" s="918" t="e">
        <f t="shared" si="3"/>
        <v>#DIV/0!</v>
      </c>
      <c r="AQ94" s="1060"/>
      <c r="AR94" s="1054"/>
      <c r="AS94" s="1061"/>
      <c r="AT94" s="1054"/>
      <c r="AU94" s="1057"/>
      <c r="AV94" s="1058"/>
      <c r="AW94" s="1059"/>
      <c r="AX94" s="1059"/>
      <c r="AZ94" s="1056"/>
      <c r="BA94" s="918"/>
      <c r="BB94" s="918" t="e">
        <f t="shared" si="4"/>
        <v>#DIV/0!</v>
      </c>
      <c r="BC94" s="1060"/>
      <c r="BD94" s="1054"/>
      <c r="BE94" s="1061"/>
      <c r="BF94" s="1054"/>
      <c r="BG94" s="1057"/>
      <c r="BH94" s="1058"/>
      <c r="BI94" s="1059"/>
      <c r="BJ94" s="1059"/>
      <c r="BK94" s="693"/>
      <c r="BL94" s="679"/>
      <c r="BM94" s="679"/>
      <c r="BN94" s="679"/>
      <c r="BO94" s="678"/>
      <c r="BP94" s="678"/>
      <c r="BQ94" s="678"/>
      <c r="BR94" s="678"/>
      <c r="BS94" s="678"/>
      <c r="BT94" s="678"/>
      <c r="BU94" s="678"/>
      <c r="BV94" s="678"/>
      <c r="BW94" s="678"/>
      <c r="BX94" s="679"/>
      <c r="BY94" s="679"/>
      <c r="BZ94" s="679"/>
      <c r="CA94" s="678"/>
      <c r="CB94" s="678"/>
      <c r="CC94" s="678"/>
      <c r="CD94" s="678"/>
      <c r="CE94" s="678"/>
      <c r="CF94" s="678"/>
      <c r="CG94" s="678"/>
      <c r="CH94" s="678"/>
      <c r="CI94" s="678"/>
      <c r="CJ94" s="679"/>
      <c r="CK94" s="679"/>
      <c r="CL94" s="679"/>
      <c r="CM94" s="678"/>
      <c r="CN94" s="678"/>
      <c r="CO94" s="678"/>
      <c r="CP94" s="678"/>
      <c r="CQ94" s="678"/>
      <c r="CR94" s="678"/>
      <c r="CS94" s="678"/>
      <c r="CT94" s="678"/>
      <c r="CU94" s="678"/>
      <c r="CV94" s="679"/>
      <c r="CW94" s="679"/>
      <c r="CX94" s="679"/>
      <c r="CY94" s="678"/>
      <c r="CZ94" s="678"/>
      <c r="DA94" s="678"/>
      <c r="DB94" s="678"/>
      <c r="DC94" s="678"/>
      <c r="DD94" s="678"/>
      <c r="DE94" s="678"/>
      <c r="DF94" s="678"/>
      <c r="DG94" s="678"/>
      <c r="DH94" s="679"/>
      <c r="DI94" s="679"/>
      <c r="DJ94" s="679"/>
      <c r="DK94" s="678"/>
      <c r="DL94" s="678"/>
      <c r="DM94" s="678"/>
      <c r="DN94" s="678"/>
      <c r="DO94" s="678"/>
      <c r="DP94" s="678"/>
      <c r="DQ94" s="678"/>
      <c r="DR94" s="678"/>
      <c r="DS94" s="678"/>
      <c r="DT94" s="679"/>
      <c r="DU94" s="679"/>
      <c r="DV94" s="679"/>
      <c r="DW94" s="678"/>
      <c r="DX94" s="678"/>
      <c r="DY94" s="678"/>
      <c r="DZ94" s="678"/>
      <c r="EA94" s="678"/>
      <c r="EB94" s="678"/>
      <c r="EC94" s="678"/>
      <c r="ED94" s="678"/>
      <c r="EE94" s="678"/>
      <c r="EF94" s="678"/>
      <c r="EG94" s="678"/>
      <c r="EH94" s="678"/>
      <c r="EI94" s="678"/>
      <c r="EJ94" s="678"/>
      <c r="EK94" s="678"/>
      <c r="EL94" s="678"/>
    </row>
    <row r="95" spans="3:192" s="1" customFormat="1" ht="15.75" thickBot="1">
      <c r="C95" s="117" t="s">
        <v>413</v>
      </c>
      <c r="D95" s="1062"/>
      <c r="E95" s="1063"/>
      <c r="F95" s="1063" t="e">
        <f t="shared" si="0"/>
        <v>#DIV/0!</v>
      </c>
      <c r="G95" s="1064"/>
      <c r="H95" s="1065"/>
      <c r="I95" s="1066"/>
      <c r="J95" s="1065"/>
      <c r="K95" s="1067"/>
      <c r="L95" s="1068"/>
      <c r="M95" s="1069"/>
      <c r="N95" s="1069"/>
      <c r="P95" s="1062"/>
      <c r="Q95" s="1063"/>
      <c r="R95" s="1063" t="e">
        <f t="shared" si="1"/>
        <v>#DIV/0!</v>
      </c>
      <c r="S95" s="1064"/>
      <c r="T95" s="1065"/>
      <c r="U95" s="1066"/>
      <c r="V95" s="1065"/>
      <c r="W95" s="1067"/>
      <c r="X95" s="1068"/>
      <c r="Y95" s="1069"/>
      <c r="Z95" s="1069"/>
      <c r="AB95" s="1062"/>
      <c r="AC95" s="1063"/>
      <c r="AD95" s="1063" t="e">
        <f t="shared" si="2"/>
        <v>#DIV/0!</v>
      </c>
      <c r="AE95" s="1064"/>
      <c r="AF95" s="1065"/>
      <c r="AG95" s="1066"/>
      <c r="AH95" s="1065"/>
      <c r="AI95" s="1067"/>
      <c r="AJ95" s="1068"/>
      <c r="AK95" s="1069"/>
      <c r="AL95" s="1069"/>
      <c r="AN95" s="1062"/>
      <c r="AO95" s="1063"/>
      <c r="AP95" s="1063" t="e">
        <f t="shared" si="3"/>
        <v>#DIV/0!</v>
      </c>
      <c r="AQ95" s="1064"/>
      <c r="AR95" s="1065"/>
      <c r="AS95" s="1066"/>
      <c r="AT95" s="1065"/>
      <c r="AU95" s="1067"/>
      <c r="AV95" s="1068"/>
      <c r="AW95" s="1069"/>
      <c r="AX95" s="1069"/>
      <c r="AZ95" s="1062"/>
      <c r="BA95" s="1063"/>
      <c r="BB95" s="1063" t="e">
        <f t="shared" si="4"/>
        <v>#DIV/0!</v>
      </c>
      <c r="BC95" s="1064"/>
      <c r="BD95" s="1065"/>
      <c r="BE95" s="1066"/>
      <c r="BF95" s="1065"/>
      <c r="BG95" s="1067"/>
      <c r="BH95" s="1068"/>
      <c r="BI95" s="1069"/>
      <c r="BJ95" s="1069"/>
      <c r="BK95" s="693"/>
      <c r="BL95" s="679"/>
      <c r="BM95" s="679"/>
      <c r="BN95" s="679"/>
      <c r="BO95" s="678"/>
      <c r="BP95" s="678"/>
      <c r="BQ95" s="678"/>
      <c r="BR95" s="678"/>
      <c r="BS95" s="678"/>
      <c r="BT95" s="678"/>
      <c r="BU95" s="678"/>
      <c r="BV95" s="678"/>
      <c r="BW95" s="678"/>
      <c r="BX95" s="679"/>
      <c r="BY95" s="679"/>
      <c r="BZ95" s="679"/>
      <c r="CA95" s="678"/>
      <c r="CB95" s="678"/>
      <c r="CC95" s="678"/>
      <c r="CD95" s="678"/>
      <c r="CE95" s="678"/>
      <c r="CF95" s="678"/>
      <c r="CG95" s="678"/>
      <c r="CH95" s="678"/>
      <c r="CI95" s="678"/>
      <c r="CJ95" s="679"/>
      <c r="CK95" s="679"/>
      <c r="CL95" s="679"/>
      <c r="CM95" s="678"/>
      <c r="CN95" s="678"/>
      <c r="CO95" s="678"/>
      <c r="CP95" s="678"/>
      <c r="CQ95" s="678"/>
      <c r="CR95" s="678"/>
      <c r="CS95" s="678"/>
      <c r="CT95" s="678"/>
      <c r="CU95" s="678"/>
      <c r="CV95" s="679"/>
      <c r="CW95" s="679"/>
      <c r="CX95" s="679"/>
      <c r="CY95" s="678"/>
      <c r="CZ95" s="678"/>
      <c r="DA95" s="678"/>
      <c r="DB95" s="678"/>
      <c r="DC95" s="678"/>
      <c r="DD95" s="678"/>
      <c r="DE95" s="678"/>
      <c r="DF95" s="678"/>
      <c r="DG95" s="678"/>
      <c r="DH95" s="679"/>
      <c r="DI95" s="679"/>
      <c r="DJ95" s="679"/>
      <c r="DK95" s="678"/>
      <c r="DL95" s="678"/>
      <c r="DM95" s="678"/>
      <c r="DN95" s="678"/>
      <c r="DO95" s="678"/>
      <c r="DP95" s="678"/>
      <c r="DQ95" s="678"/>
      <c r="DR95" s="678"/>
      <c r="DS95" s="678"/>
      <c r="DT95" s="679"/>
      <c r="DU95" s="679"/>
      <c r="DV95" s="679"/>
      <c r="DW95" s="678"/>
      <c r="DX95" s="678"/>
      <c r="DY95" s="678"/>
      <c r="DZ95" s="678"/>
      <c r="EA95" s="678"/>
      <c r="EB95" s="678"/>
      <c r="EC95" s="678"/>
      <c r="ED95" s="678"/>
      <c r="EE95" s="678"/>
      <c r="EF95" s="678"/>
      <c r="EG95" s="678"/>
      <c r="EH95" s="678"/>
      <c r="EI95" s="678"/>
      <c r="EJ95" s="678"/>
      <c r="EK95" s="678"/>
      <c r="EL95" s="678"/>
    </row>
  </sheetData>
  <mergeCells count="121">
    <mergeCell ref="CJ13:CK13"/>
    <mergeCell ref="CT13:CU13"/>
    <mergeCell ref="DD13:DE13"/>
    <mergeCell ref="BF13:BG13"/>
    <mergeCell ref="DH87:DR87"/>
    <mergeCell ref="DT87:ED87"/>
    <mergeCell ref="DN89:DO89"/>
    <mergeCell ref="DT89:DW89"/>
    <mergeCell ref="DX89:DY89"/>
    <mergeCell ref="DZ89:EA89"/>
    <mergeCell ref="DB89:DC89"/>
    <mergeCell ref="DH89:DK89"/>
    <mergeCell ref="DL89:DM89"/>
    <mergeCell ref="CK69:CL69"/>
    <mergeCell ref="BL67:BS67"/>
    <mergeCell ref="BV67:CC67"/>
    <mergeCell ref="CF67:CM67"/>
    <mergeCell ref="CP67:CW67"/>
    <mergeCell ref="CZ67:DG67"/>
    <mergeCell ref="AB87:AL87"/>
    <mergeCell ref="AN87:AX87"/>
    <mergeCell ref="AZ87:BJ87"/>
    <mergeCell ref="BL87:BV87"/>
    <mergeCell ref="BX87:CH87"/>
    <mergeCell ref="CJ87:CT87"/>
    <mergeCell ref="CP89:CQ89"/>
    <mergeCell ref="CV89:CY89"/>
    <mergeCell ref="CZ89:DA89"/>
    <mergeCell ref="BD89:BE89"/>
    <mergeCell ref="BF89:BG89"/>
    <mergeCell ref="BL89:BO89"/>
    <mergeCell ref="BP89:BQ89"/>
    <mergeCell ref="BR89:BS89"/>
    <mergeCell ref="BX89:CA89"/>
    <mergeCell ref="CN89:CO89"/>
    <mergeCell ref="D89:G89"/>
    <mergeCell ref="H89:I89"/>
    <mergeCell ref="J89:K89"/>
    <mergeCell ref="P89:S89"/>
    <mergeCell ref="T89:U89"/>
    <mergeCell ref="V89:W89"/>
    <mergeCell ref="CB89:CC89"/>
    <mergeCell ref="CD89:CE89"/>
    <mergeCell ref="CJ89:CM89"/>
    <mergeCell ref="AN89:AQ89"/>
    <mergeCell ref="AR89:AS89"/>
    <mergeCell ref="AT89:AU89"/>
    <mergeCell ref="AZ89:BC89"/>
    <mergeCell ref="AB89:AE89"/>
    <mergeCell ref="AF89:AG89"/>
    <mergeCell ref="AH89:AI89"/>
    <mergeCell ref="D87:N87"/>
    <mergeCell ref="P87:Z87"/>
    <mergeCell ref="CV87:DF87"/>
    <mergeCell ref="BG69:BH69"/>
    <mergeCell ref="BL69:BP69"/>
    <mergeCell ref="BQ69:BR69"/>
    <mergeCell ref="BV69:BZ69"/>
    <mergeCell ref="CA69:CB69"/>
    <mergeCell ref="CF69:CJ69"/>
    <mergeCell ref="AC69:AD69"/>
    <mergeCell ref="AH69:AL69"/>
    <mergeCell ref="AM69:AN69"/>
    <mergeCell ref="AR69:AV69"/>
    <mergeCell ref="AW69:AX69"/>
    <mergeCell ref="BB69:BF69"/>
    <mergeCell ref="D69:H69"/>
    <mergeCell ref="I69:J69"/>
    <mergeCell ref="N69:R69"/>
    <mergeCell ref="S69:T69"/>
    <mergeCell ref="X69:AB69"/>
    <mergeCell ref="CP69:CT69"/>
    <mergeCell ref="CU69:CV69"/>
    <mergeCell ref="CZ69:DD69"/>
    <mergeCell ref="DE69:DF69"/>
    <mergeCell ref="D67:K67"/>
    <mergeCell ref="N67:U67"/>
    <mergeCell ref="X67:AE67"/>
    <mergeCell ref="AH67:AO67"/>
    <mergeCell ref="AR67:AY67"/>
    <mergeCell ref="BB67:BI67"/>
    <mergeCell ref="H13:I13"/>
    <mergeCell ref="J13:K13"/>
    <mergeCell ref="N13:Q13"/>
    <mergeCell ref="R13:S13"/>
    <mergeCell ref="D11:L11"/>
    <mergeCell ref="N11:V11"/>
    <mergeCell ref="X11:AF11"/>
    <mergeCell ref="AH11:AP11"/>
    <mergeCell ref="AR11:AZ11"/>
    <mergeCell ref="D13:G13"/>
    <mergeCell ref="AD13:AE13"/>
    <mergeCell ref="AN13:AO13"/>
    <mergeCell ref="AX13:AY13"/>
    <mergeCell ref="AB13:AC13"/>
    <mergeCell ref="AL13:AM13"/>
    <mergeCell ref="AV13:AW13"/>
    <mergeCell ref="BB11:BJ11"/>
    <mergeCell ref="BV13:BY13"/>
    <mergeCell ref="CF13:CI13"/>
    <mergeCell ref="CP13:CS13"/>
    <mergeCell ref="CZ13:DC13"/>
    <mergeCell ref="BL13:BO13"/>
    <mergeCell ref="T13:U13"/>
    <mergeCell ref="X13:AA13"/>
    <mergeCell ref="AH13:AK13"/>
    <mergeCell ref="AR13:AU13"/>
    <mergeCell ref="BB13:BE13"/>
    <mergeCell ref="BL11:BT11"/>
    <mergeCell ref="BV11:CD11"/>
    <mergeCell ref="CF11:CN11"/>
    <mergeCell ref="CP11:CX11"/>
    <mergeCell ref="CZ11:DH11"/>
    <mergeCell ref="BH13:BI13"/>
    <mergeCell ref="BR13:BS13"/>
    <mergeCell ref="CB13:CC13"/>
    <mergeCell ref="CL13:CM13"/>
    <mergeCell ref="CV13:CW13"/>
    <mergeCell ref="DF13:DG13"/>
    <mergeCell ref="BP13:BQ13"/>
    <mergeCell ref="BZ13:CA13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Contents</vt:lpstr>
      <vt:lpstr>2.1 Expenditure summary</vt:lpstr>
      <vt:lpstr>2.2 Repex</vt:lpstr>
      <vt:lpstr>2.3 Augex project data</vt:lpstr>
      <vt:lpstr>2.4 Connections</vt:lpstr>
      <vt:lpstr>2.5 Non-network</vt:lpstr>
      <vt:lpstr>2.6 Vegetation Management</vt:lpstr>
      <vt:lpstr>2.7 Maintenance</vt:lpstr>
      <vt:lpstr>2.8 Overheads</vt:lpstr>
      <vt:lpstr>4.1 Asset Age Profile</vt:lpstr>
      <vt:lpstr>4.2  MD - Network level</vt:lpstr>
      <vt:lpstr>4.3 MD &amp; utilisation-Spatial</vt:lpstr>
      <vt:lpstr>'2.1 Expenditure summary'!Print_Area</vt:lpstr>
      <vt:lpstr>'2.4 Connections'!Print_Area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Hynes, Anthony</dc:creator>
  <cp:lastModifiedBy>Clare Thompson</cp:lastModifiedBy>
  <cp:lastPrinted>2013-12-06T06:21:52Z</cp:lastPrinted>
  <dcterms:created xsi:type="dcterms:W3CDTF">2013-08-14T02:01:37Z</dcterms:created>
  <dcterms:modified xsi:type="dcterms:W3CDTF">2014-01-17T05:57:17Z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8106346</vt:lpwstr>
  </property>
  <property fmtid="{D5CDD505-2E9C-101B-9397-08002B2CF9AE}" pid="3" name="DatabaseID">
    <vt:lpwstr>AC</vt:lpwstr>
  </property>
  <property fmtid="{D5CDD505-2E9C-101B-9397-08002B2CF9AE}" pid="4" name="OnClose">
    <vt:lpwstr/>
  </property>
  <property fmtid="{D5CDD505-2E9C-101B-9397-08002B2CF9AE}" pid="5" name="cf">
    <vt:lpwstr>H:\TRIMDATA\TRIM\TEMP\HPTRIM.5484\D13 171941  AER Category Analysis data templates for transmission network service providers(3).XLSX</vt:lpwstr>
  </property>
  <property fmtid="{D5CDD505-2E9C-101B-9397-08002B2CF9AE}" pid="6" name="Status">
    <vt:lpwstr>Ready</vt:lpwstr>
  </property>
  <property fmtid="{D5CDD505-2E9C-101B-9397-08002B2CF9AE}" pid="7" name="currfile">
    <vt:lpwstr>H:\TRIMDATA\TRIM\TEMP\HPTRIM.5484\D13 171941  AER Category Analysis data templates for transmission network service providers(3).XLSX</vt:lpwstr>
  </property>
</Properties>
</file>