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owernetworks-my.sharepoint.com/personal/debbie_voltz_sapowernetworks_com_au/Documents/My Documents/Pricing/"/>
    </mc:Choice>
  </mc:AlternateContent>
  <xr:revisionPtr revIDLastSave="14" documentId="8_{14CFFDA6-0301-4D2E-9EBB-C25B62CF7856}" xr6:coauthVersionLast="46" xr6:coauthVersionMax="46" xr10:uidLastSave="{16E041EA-AF08-4A36-963F-5D9C58D865AC}"/>
  <bookViews>
    <workbookView xWindow="20010" yWindow="-16320" windowWidth="29040" windowHeight="15840" xr2:uid="{519DC2AC-22D3-40EF-AEF7-B82A42781353}"/>
  </bookViews>
  <sheets>
    <sheet name="LED" sheetId="6" r:id="rId1"/>
    <sheet name="HID" sheetId="9" r:id="rId2"/>
    <sheet name="FD - LED Tariffs Smoothed" sheetId="7" r:id="rId3"/>
    <sheet name="FD - HID Tariffs Smoothe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4" i="9" l="1"/>
  <c r="H144" i="9" s="1"/>
  <c r="I144" i="9" s="1"/>
  <c r="J144" i="9" s="1"/>
  <c r="G143" i="9"/>
  <c r="H143" i="9" s="1"/>
  <c r="I143" i="9" s="1"/>
  <c r="J143" i="9" s="1"/>
  <c r="G142" i="9"/>
  <c r="H142" i="9" s="1"/>
  <c r="I142" i="9" s="1"/>
  <c r="J142" i="9" s="1"/>
  <c r="G141" i="9"/>
  <c r="H141" i="9" s="1"/>
  <c r="I141" i="9" s="1"/>
  <c r="J141" i="9" s="1"/>
  <c r="G140" i="9"/>
  <c r="H140" i="9" s="1"/>
  <c r="I140" i="9" s="1"/>
  <c r="J140" i="9" s="1"/>
  <c r="G139" i="9"/>
  <c r="H139" i="9" s="1"/>
  <c r="I139" i="9" s="1"/>
  <c r="J139" i="9" s="1"/>
  <c r="G138" i="9"/>
  <c r="H138" i="9" s="1"/>
  <c r="I138" i="9" s="1"/>
  <c r="J138" i="9" s="1"/>
  <c r="G137" i="9"/>
  <c r="H137" i="9" s="1"/>
  <c r="I137" i="9" s="1"/>
  <c r="J137" i="9" s="1"/>
  <c r="G136" i="9"/>
  <c r="H136" i="9" s="1"/>
  <c r="I136" i="9" s="1"/>
  <c r="J136" i="9" s="1"/>
  <c r="G135" i="9"/>
  <c r="H135" i="9" s="1"/>
  <c r="I135" i="9" s="1"/>
  <c r="J135" i="9" s="1"/>
  <c r="G134" i="9"/>
  <c r="H134" i="9" s="1"/>
  <c r="I134" i="9" s="1"/>
  <c r="J134" i="9" s="1"/>
  <c r="G133" i="9"/>
  <c r="H133" i="9" s="1"/>
  <c r="I133" i="9" s="1"/>
  <c r="J133" i="9" s="1"/>
  <c r="G132" i="9"/>
  <c r="H132" i="9" s="1"/>
  <c r="I132" i="9" s="1"/>
  <c r="J132" i="9" s="1"/>
  <c r="G131" i="9"/>
  <c r="H131" i="9" s="1"/>
  <c r="I131" i="9" s="1"/>
  <c r="J131" i="9" s="1"/>
  <c r="G130" i="9"/>
  <c r="H130" i="9" s="1"/>
  <c r="I130" i="9" s="1"/>
  <c r="J130" i="9" s="1"/>
  <c r="G129" i="9"/>
  <c r="H129" i="9" s="1"/>
  <c r="I129" i="9" s="1"/>
  <c r="J129" i="9" s="1"/>
  <c r="G128" i="9"/>
  <c r="H128" i="9" s="1"/>
  <c r="I128" i="9" s="1"/>
  <c r="J128" i="9" s="1"/>
  <c r="G127" i="9"/>
  <c r="H127" i="9" s="1"/>
  <c r="I127" i="9" s="1"/>
  <c r="J127" i="9" s="1"/>
  <c r="G126" i="9"/>
  <c r="H126" i="9" s="1"/>
  <c r="I126" i="9" s="1"/>
  <c r="J126" i="9" s="1"/>
  <c r="G125" i="9"/>
  <c r="H125" i="9" s="1"/>
  <c r="I125" i="9" s="1"/>
  <c r="J125" i="9" s="1"/>
  <c r="G124" i="9"/>
  <c r="H124" i="9" s="1"/>
  <c r="I124" i="9" s="1"/>
  <c r="J124" i="9" s="1"/>
  <c r="G123" i="9"/>
  <c r="H123" i="9" s="1"/>
  <c r="I123" i="9" s="1"/>
  <c r="J123" i="9" s="1"/>
  <c r="G122" i="9"/>
  <c r="H122" i="9" s="1"/>
  <c r="I122" i="9" s="1"/>
  <c r="J122" i="9" s="1"/>
  <c r="G121" i="9"/>
  <c r="H121" i="9" s="1"/>
  <c r="I121" i="9" s="1"/>
  <c r="J121" i="9" s="1"/>
  <c r="G120" i="9"/>
  <c r="H120" i="9" s="1"/>
  <c r="I120" i="9" s="1"/>
  <c r="J120" i="9" s="1"/>
  <c r="G119" i="9"/>
  <c r="H119" i="9" s="1"/>
  <c r="I119" i="9" s="1"/>
  <c r="J119" i="9" s="1"/>
  <c r="G118" i="9"/>
  <c r="H118" i="9" s="1"/>
  <c r="I118" i="9" s="1"/>
  <c r="J118" i="9" s="1"/>
  <c r="G117" i="9"/>
  <c r="H117" i="9" s="1"/>
  <c r="I117" i="9" s="1"/>
  <c r="J117" i="9" s="1"/>
  <c r="G116" i="9"/>
  <c r="H116" i="9" s="1"/>
  <c r="I116" i="9" s="1"/>
  <c r="J116" i="9" s="1"/>
  <c r="G115" i="9"/>
  <c r="H115" i="9" s="1"/>
  <c r="I115" i="9" s="1"/>
  <c r="J115" i="9" s="1"/>
  <c r="G114" i="9"/>
  <c r="H114" i="9" s="1"/>
  <c r="I114" i="9" s="1"/>
  <c r="J114" i="9" s="1"/>
  <c r="G113" i="9"/>
  <c r="H113" i="9" s="1"/>
  <c r="I113" i="9" s="1"/>
  <c r="J113" i="9" s="1"/>
  <c r="G112" i="9"/>
  <c r="H112" i="9" s="1"/>
  <c r="I112" i="9" s="1"/>
  <c r="J112" i="9" s="1"/>
  <c r="G111" i="9"/>
  <c r="H111" i="9" s="1"/>
  <c r="I111" i="9" s="1"/>
  <c r="J111" i="9" s="1"/>
  <c r="G110" i="9"/>
  <c r="H110" i="9" s="1"/>
  <c r="I110" i="9" s="1"/>
  <c r="J110" i="9" s="1"/>
  <c r="G109" i="9"/>
  <c r="H109" i="9" s="1"/>
  <c r="I109" i="9" s="1"/>
  <c r="J109" i="9" s="1"/>
  <c r="G108" i="9"/>
  <c r="H108" i="9" s="1"/>
  <c r="I108" i="9" s="1"/>
  <c r="J108" i="9" s="1"/>
  <c r="G107" i="9"/>
  <c r="H107" i="9" s="1"/>
  <c r="I107" i="9" s="1"/>
  <c r="J107" i="9" s="1"/>
  <c r="G106" i="9"/>
  <c r="H106" i="9" s="1"/>
  <c r="I106" i="9" s="1"/>
  <c r="J106" i="9" s="1"/>
  <c r="G105" i="9"/>
  <c r="H105" i="9" s="1"/>
  <c r="I105" i="9" s="1"/>
  <c r="J105" i="9" s="1"/>
  <c r="G104" i="9"/>
  <c r="H104" i="9" s="1"/>
  <c r="I104" i="9" s="1"/>
  <c r="J104" i="9" s="1"/>
  <c r="G103" i="9"/>
  <c r="H103" i="9" s="1"/>
  <c r="I103" i="9" s="1"/>
  <c r="J103" i="9" s="1"/>
  <c r="G102" i="9"/>
  <c r="H102" i="9" s="1"/>
  <c r="I102" i="9" s="1"/>
  <c r="J102" i="9" s="1"/>
  <c r="G101" i="9"/>
  <c r="H101" i="9" s="1"/>
  <c r="I101" i="9" s="1"/>
  <c r="J101" i="9" s="1"/>
  <c r="G100" i="9"/>
  <c r="H100" i="9" s="1"/>
  <c r="I100" i="9" s="1"/>
  <c r="J100" i="9" s="1"/>
  <c r="G99" i="9"/>
  <c r="H99" i="9" s="1"/>
  <c r="I99" i="9" s="1"/>
  <c r="J99" i="9" s="1"/>
  <c r="G98" i="9"/>
  <c r="H98" i="9" s="1"/>
  <c r="I98" i="9" s="1"/>
  <c r="J98" i="9" s="1"/>
  <c r="G97" i="9"/>
  <c r="H97" i="9" s="1"/>
  <c r="I97" i="9" s="1"/>
  <c r="J97" i="9" s="1"/>
  <c r="G96" i="9"/>
  <c r="H96" i="9" s="1"/>
  <c r="I96" i="9" s="1"/>
  <c r="J96" i="9" s="1"/>
  <c r="G95" i="9"/>
  <c r="H95" i="9" s="1"/>
  <c r="I95" i="9" s="1"/>
  <c r="J95" i="9" s="1"/>
  <c r="G94" i="9"/>
  <c r="H94" i="9" s="1"/>
  <c r="I94" i="9" s="1"/>
  <c r="J94" i="9" s="1"/>
  <c r="G93" i="9"/>
  <c r="H93" i="9" s="1"/>
  <c r="I93" i="9" s="1"/>
  <c r="J93" i="9" s="1"/>
  <c r="G92" i="9"/>
  <c r="H92" i="9" s="1"/>
  <c r="I92" i="9" s="1"/>
  <c r="J92" i="9" s="1"/>
  <c r="G91" i="9"/>
  <c r="H91" i="9" s="1"/>
  <c r="I91" i="9" s="1"/>
  <c r="J91" i="9" s="1"/>
  <c r="G90" i="9"/>
  <c r="H90" i="9" s="1"/>
  <c r="I90" i="9" s="1"/>
  <c r="J90" i="9" s="1"/>
  <c r="G89" i="9"/>
  <c r="H89" i="9" s="1"/>
  <c r="I89" i="9" s="1"/>
  <c r="J89" i="9" s="1"/>
  <c r="G88" i="9"/>
  <c r="H88" i="9" s="1"/>
  <c r="I88" i="9" s="1"/>
  <c r="J88" i="9" s="1"/>
  <c r="G87" i="9"/>
  <c r="H87" i="9" s="1"/>
  <c r="I87" i="9" s="1"/>
  <c r="J87" i="9" s="1"/>
  <c r="G86" i="9"/>
  <c r="H86" i="9" s="1"/>
  <c r="I86" i="9" s="1"/>
  <c r="J86" i="9" s="1"/>
  <c r="G85" i="9"/>
  <c r="H85" i="9" s="1"/>
  <c r="I85" i="9" s="1"/>
  <c r="J85" i="9" s="1"/>
  <c r="G84" i="9"/>
  <c r="H84" i="9" s="1"/>
  <c r="I84" i="9" s="1"/>
  <c r="J84" i="9" s="1"/>
  <c r="G83" i="9"/>
  <c r="H83" i="9" s="1"/>
  <c r="I83" i="9" s="1"/>
  <c r="J83" i="9" s="1"/>
  <c r="G82" i="9"/>
  <c r="H82" i="9" s="1"/>
  <c r="I82" i="9" s="1"/>
  <c r="J82" i="9" s="1"/>
  <c r="G81" i="9"/>
  <c r="H81" i="9" s="1"/>
  <c r="I81" i="9" s="1"/>
  <c r="J81" i="9" s="1"/>
  <c r="G80" i="9"/>
  <c r="H80" i="9" s="1"/>
  <c r="I80" i="9" s="1"/>
  <c r="J80" i="9" s="1"/>
  <c r="G79" i="9"/>
  <c r="H79" i="9" s="1"/>
  <c r="I79" i="9" s="1"/>
  <c r="J79" i="9" s="1"/>
  <c r="G78" i="9"/>
  <c r="H78" i="9" s="1"/>
  <c r="I78" i="9" s="1"/>
  <c r="J78" i="9" s="1"/>
  <c r="G77" i="9"/>
  <c r="H77" i="9" s="1"/>
  <c r="I77" i="9" s="1"/>
  <c r="J77" i="9" s="1"/>
  <c r="G76" i="9"/>
  <c r="H76" i="9" s="1"/>
  <c r="I76" i="9" s="1"/>
  <c r="J76" i="9" s="1"/>
  <c r="G75" i="9"/>
  <c r="H75" i="9" s="1"/>
  <c r="I75" i="9" s="1"/>
  <c r="J75" i="9" s="1"/>
  <c r="G74" i="9"/>
  <c r="H74" i="9" s="1"/>
  <c r="I74" i="9" s="1"/>
  <c r="J74" i="9" s="1"/>
  <c r="G73" i="9"/>
  <c r="H73" i="9" s="1"/>
  <c r="I73" i="9" s="1"/>
  <c r="J73" i="9" s="1"/>
  <c r="G72" i="9"/>
  <c r="H72" i="9" s="1"/>
  <c r="I72" i="9" s="1"/>
  <c r="J72" i="9" s="1"/>
  <c r="G71" i="9"/>
  <c r="H71" i="9" s="1"/>
  <c r="I71" i="9" s="1"/>
  <c r="J71" i="9" s="1"/>
  <c r="G70" i="9"/>
  <c r="H70" i="9" s="1"/>
  <c r="I70" i="9" s="1"/>
  <c r="J70" i="9" s="1"/>
  <c r="G69" i="9"/>
  <c r="H69" i="9" s="1"/>
  <c r="I69" i="9" s="1"/>
  <c r="J69" i="9" s="1"/>
  <c r="G68" i="9"/>
  <c r="H68" i="9" s="1"/>
  <c r="I68" i="9" s="1"/>
  <c r="J68" i="9" s="1"/>
  <c r="G67" i="9"/>
  <c r="H67" i="9" s="1"/>
  <c r="I67" i="9" s="1"/>
  <c r="J67" i="9" s="1"/>
  <c r="G66" i="9"/>
  <c r="H66" i="9" s="1"/>
  <c r="I66" i="9" s="1"/>
  <c r="J66" i="9" s="1"/>
  <c r="G65" i="9"/>
  <c r="H65" i="9" s="1"/>
  <c r="I65" i="9" s="1"/>
  <c r="J65" i="9" s="1"/>
  <c r="G64" i="9"/>
  <c r="H64" i="9" s="1"/>
  <c r="I64" i="9" s="1"/>
  <c r="J64" i="9" s="1"/>
  <c r="G63" i="9"/>
  <c r="H63" i="9" s="1"/>
  <c r="I63" i="9" s="1"/>
  <c r="J63" i="9" s="1"/>
  <c r="G62" i="9"/>
  <c r="H62" i="9" s="1"/>
  <c r="I62" i="9" s="1"/>
  <c r="J62" i="9" s="1"/>
  <c r="G61" i="9"/>
  <c r="H61" i="9" s="1"/>
  <c r="I61" i="9" s="1"/>
  <c r="J61" i="9" s="1"/>
  <c r="G60" i="9"/>
  <c r="H60" i="9" s="1"/>
  <c r="I60" i="9" s="1"/>
  <c r="J60" i="9" s="1"/>
  <c r="G59" i="9"/>
  <c r="H59" i="9" s="1"/>
  <c r="I59" i="9" s="1"/>
  <c r="J59" i="9" s="1"/>
  <c r="G58" i="9"/>
  <c r="H58" i="9" s="1"/>
  <c r="I58" i="9" s="1"/>
  <c r="J58" i="9" s="1"/>
  <c r="G57" i="9"/>
  <c r="H57" i="9" s="1"/>
  <c r="I57" i="9" s="1"/>
  <c r="J57" i="9" s="1"/>
  <c r="G56" i="9"/>
  <c r="H56" i="9" s="1"/>
  <c r="I56" i="9" s="1"/>
  <c r="J56" i="9" s="1"/>
  <c r="G55" i="9"/>
  <c r="H55" i="9" s="1"/>
  <c r="I55" i="9" s="1"/>
  <c r="J55" i="9" s="1"/>
  <c r="G54" i="9"/>
  <c r="H54" i="9" s="1"/>
  <c r="I54" i="9" s="1"/>
  <c r="J54" i="9" s="1"/>
  <c r="G53" i="9"/>
  <c r="H53" i="9" s="1"/>
  <c r="I53" i="9" s="1"/>
  <c r="J53" i="9" s="1"/>
  <c r="G52" i="9"/>
  <c r="H52" i="9" s="1"/>
  <c r="I52" i="9" s="1"/>
  <c r="J52" i="9" s="1"/>
  <c r="G51" i="9"/>
  <c r="H51" i="9" s="1"/>
  <c r="I51" i="9" s="1"/>
  <c r="J51" i="9" s="1"/>
  <c r="G50" i="9"/>
  <c r="H50" i="9" s="1"/>
  <c r="I50" i="9" s="1"/>
  <c r="J50" i="9" s="1"/>
  <c r="G49" i="9"/>
  <c r="H49" i="9" s="1"/>
  <c r="I49" i="9" s="1"/>
  <c r="J49" i="9" s="1"/>
  <c r="G48" i="9"/>
  <c r="H48" i="9" s="1"/>
  <c r="I48" i="9" s="1"/>
  <c r="J48" i="9" s="1"/>
  <c r="G47" i="9"/>
  <c r="H47" i="9" s="1"/>
  <c r="I47" i="9" s="1"/>
  <c r="J47" i="9" s="1"/>
  <c r="G46" i="9"/>
  <c r="H46" i="9" s="1"/>
  <c r="I46" i="9" s="1"/>
  <c r="J46" i="9" s="1"/>
  <c r="G45" i="9"/>
  <c r="H45" i="9" s="1"/>
  <c r="I45" i="9" s="1"/>
  <c r="J45" i="9" s="1"/>
  <c r="G44" i="9"/>
  <c r="H44" i="9" s="1"/>
  <c r="I44" i="9" s="1"/>
  <c r="J44" i="9" s="1"/>
  <c r="G43" i="9"/>
  <c r="H43" i="9" s="1"/>
  <c r="I43" i="9" s="1"/>
  <c r="J43" i="9" s="1"/>
  <c r="G42" i="9"/>
  <c r="H42" i="9" s="1"/>
  <c r="I42" i="9" s="1"/>
  <c r="J42" i="9" s="1"/>
  <c r="G41" i="9"/>
  <c r="H41" i="9" s="1"/>
  <c r="I41" i="9" s="1"/>
  <c r="J41" i="9" s="1"/>
  <c r="G40" i="9"/>
  <c r="H40" i="9" s="1"/>
  <c r="I40" i="9" s="1"/>
  <c r="J40" i="9" s="1"/>
  <c r="G39" i="9"/>
  <c r="H39" i="9" s="1"/>
  <c r="I39" i="9" s="1"/>
  <c r="J39" i="9" s="1"/>
  <c r="G38" i="9"/>
  <c r="H38" i="9" s="1"/>
  <c r="I38" i="9" s="1"/>
  <c r="J38" i="9" s="1"/>
  <c r="G37" i="9"/>
  <c r="H37" i="9" s="1"/>
  <c r="I37" i="9" s="1"/>
  <c r="J37" i="9" s="1"/>
  <c r="G36" i="9"/>
  <c r="H36" i="9" s="1"/>
  <c r="I36" i="9" s="1"/>
  <c r="J36" i="9" s="1"/>
  <c r="G35" i="9"/>
  <c r="H35" i="9" s="1"/>
  <c r="I35" i="9" s="1"/>
  <c r="J35" i="9" s="1"/>
  <c r="G34" i="9"/>
  <c r="H34" i="9" s="1"/>
  <c r="I34" i="9" s="1"/>
  <c r="J34" i="9" s="1"/>
  <c r="G33" i="9"/>
  <c r="H33" i="9" s="1"/>
  <c r="I33" i="9" s="1"/>
  <c r="J33" i="9" s="1"/>
  <c r="G32" i="9"/>
  <c r="H32" i="9" s="1"/>
  <c r="I32" i="9" s="1"/>
  <c r="J32" i="9" s="1"/>
  <c r="G31" i="9"/>
  <c r="H31" i="9" s="1"/>
  <c r="I31" i="9" s="1"/>
  <c r="J31" i="9" s="1"/>
  <c r="G30" i="9"/>
  <c r="H30" i="9" s="1"/>
  <c r="I30" i="9" s="1"/>
  <c r="J30" i="9" s="1"/>
  <c r="G29" i="9"/>
  <c r="H29" i="9" s="1"/>
  <c r="I29" i="9" s="1"/>
  <c r="J29" i="9" s="1"/>
  <c r="G28" i="9"/>
  <c r="H28" i="9" s="1"/>
  <c r="I28" i="9" s="1"/>
  <c r="J28" i="9" s="1"/>
  <c r="G27" i="9"/>
  <c r="H27" i="9" s="1"/>
  <c r="I27" i="9" s="1"/>
  <c r="J27" i="9" s="1"/>
  <c r="G26" i="9"/>
  <c r="H26" i="9" s="1"/>
  <c r="I26" i="9" s="1"/>
  <c r="J26" i="9" s="1"/>
  <c r="G25" i="9"/>
  <c r="H25" i="9" s="1"/>
  <c r="I25" i="9" s="1"/>
  <c r="J25" i="9" s="1"/>
  <c r="G24" i="9"/>
  <c r="H24" i="9" s="1"/>
  <c r="I24" i="9" s="1"/>
  <c r="J24" i="9" s="1"/>
  <c r="G23" i="9"/>
  <c r="H23" i="9" s="1"/>
  <c r="I23" i="9" s="1"/>
  <c r="J23" i="9" s="1"/>
  <c r="G22" i="9"/>
  <c r="H22" i="9" s="1"/>
  <c r="I22" i="9" s="1"/>
  <c r="J22" i="9" s="1"/>
  <c r="G21" i="9"/>
  <c r="H21" i="9" s="1"/>
  <c r="I21" i="9" s="1"/>
  <c r="J21" i="9" s="1"/>
  <c r="G20" i="9"/>
  <c r="H20" i="9" s="1"/>
  <c r="I20" i="9" s="1"/>
  <c r="J20" i="9" s="1"/>
  <c r="G19" i="9"/>
  <c r="H19" i="9" s="1"/>
  <c r="I19" i="9" s="1"/>
  <c r="J19" i="9" s="1"/>
  <c r="G18" i="9"/>
  <c r="H18" i="9" s="1"/>
  <c r="I18" i="9" s="1"/>
  <c r="J18" i="9" s="1"/>
  <c r="G17" i="9"/>
  <c r="H17" i="9" s="1"/>
  <c r="I17" i="9" s="1"/>
  <c r="J17" i="9" s="1"/>
  <c r="J16" i="9"/>
  <c r="I16" i="9"/>
  <c r="H16" i="9"/>
  <c r="G16" i="9"/>
  <c r="G186" i="6"/>
  <c r="H186" i="6" s="1"/>
  <c r="I186" i="6" s="1"/>
  <c r="J186" i="6" s="1"/>
  <c r="G185" i="6"/>
  <c r="H185" i="6" s="1"/>
  <c r="I185" i="6" s="1"/>
  <c r="J185" i="6" s="1"/>
  <c r="G184" i="6"/>
  <c r="H184" i="6" s="1"/>
  <c r="I184" i="6" s="1"/>
  <c r="J184" i="6" s="1"/>
  <c r="G183" i="6"/>
  <c r="H183" i="6" s="1"/>
  <c r="I183" i="6" s="1"/>
  <c r="J183" i="6" s="1"/>
  <c r="G182" i="6"/>
  <c r="H182" i="6" s="1"/>
  <c r="I182" i="6" s="1"/>
  <c r="J182" i="6" s="1"/>
  <c r="G181" i="6"/>
  <c r="H181" i="6" s="1"/>
  <c r="I181" i="6" s="1"/>
  <c r="J181" i="6" s="1"/>
  <c r="G180" i="6"/>
  <c r="H180" i="6" s="1"/>
  <c r="I180" i="6" s="1"/>
  <c r="J180" i="6" s="1"/>
  <c r="G179" i="6"/>
  <c r="H179" i="6" s="1"/>
  <c r="I179" i="6" s="1"/>
  <c r="J179" i="6" s="1"/>
  <c r="G178" i="6"/>
  <c r="H178" i="6" s="1"/>
  <c r="I178" i="6" s="1"/>
  <c r="J178" i="6" s="1"/>
  <c r="G177" i="6"/>
  <c r="H177" i="6" s="1"/>
  <c r="I177" i="6" s="1"/>
  <c r="J177" i="6" s="1"/>
  <c r="G176" i="6"/>
  <c r="H176" i="6" s="1"/>
  <c r="I176" i="6" s="1"/>
  <c r="J176" i="6" s="1"/>
  <c r="G175" i="6"/>
  <c r="H175" i="6" s="1"/>
  <c r="I175" i="6" s="1"/>
  <c r="J175" i="6" s="1"/>
  <c r="G174" i="6"/>
  <c r="H174" i="6" s="1"/>
  <c r="I174" i="6" s="1"/>
  <c r="J174" i="6" s="1"/>
  <c r="G173" i="6"/>
  <c r="H173" i="6" s="1"/>
  <c r="I173" i="6" s="1"/>
  <c r="J173" i="6" s="1"/>
  <c r="G172" i="6"/>
  <c r="H172" i="6" s="1"/>
  <c r="I172" i="6" s="1"/>
  <c r="J172" i="6" s="1"/>
  <c r="G171" i="6"/>
  <c r="H171" i="6" s="1"/>
  <c r="I171" i="6" s="1"/>
  <c r="J171" i="6" s="1"/>
  <c r="G170" i="6"/>
  <c r="H170" i="6" s="1"/>
  <c r="I170" i="6" s="1"/>
  <c r="J170" i="6" s="1"/>
  <c r="G169" i="6"/>
  <c r="H169" i="6" s="1"/>
  <c r="I169" i="6" s="1"/>
  <c r="J169" i="6" s="1"/>
  <c r="G168" i="6"/>
  <c r="H168" i="6" s="1"/>
  <c r="I168" i="6" s="1"/>
  <c r="J168" i="6" s="1"/>
  <c r="G167" i="6"/>
  <c r="H167" i="6" s="1"/>
  <c r="I167" i="6" s="1"/>
  <c r="J167" i="6" s="1"/>
  <c r="G166" i="6"/>
  <c r="H166" i="6" s="1"/>
  <c r="I166" i="6" s="1"/>
  <c r="J166" i="6" s="1"/>
  <c r="G165" i="6"/>
  <c r="H165" i="6" s="1"/>
  <c r="I165" i="6" s="1"/>
  <c r="J165" i="6" s="1"/>
  <c r="G164" i="6"/>
  <c r="H164" i="6" s="1"/>
  <c r="I164" i="6" s="1"/>
  <c r="J164" i="6" s="1"/>
  <c r="G163" i="6"/>
  <c r="H163" i="6" s="1"/>
  <c r="I163" i="6" s="1"/>
  <c r="J163" i="6" s="1"/>
  <c r="G162" i="6"/>
  <c r="H162" i="6" s="1"/>
  <c r="I162" i="6" s="1"/>
  <c r="J162" i="6" s="1"/>
  <c r="G161" i="6"/>
  <c r="H161" i="6" s="1"/>
  <c r="I161" i="6" s="1"/>
  <c r="J161" i="6" s="1"/>
  <c r="G160" i="6"/>
  <c r="H160" i="6" s="1"/>
  <c r="I160" i="6" s="1"/>
  <c r="J160" i="6" s="1"/>
  <c r="G159" i="6"/>
  <c r="H159" i="6" s="1"/>
  <c r="I159" i="6" s="1"/>
  <c r="J159" i="6" s="1"/>
  <c r="G158" i="6"/>
  <c r="H158" i="6" s="1"/>
  <c r="I158" i="6" s="1"/>
  <c r="J158" i="6" s="1"/>
  <c r="G157" i="6"/>
  <c r="H157" i="6" s="1"/>
  <c r="I157" i="6" s="1"/>
  <c r="J157" i="6" s="1"/>
  <c r="G156" i="6"/>
  <c r="H156" i="6" s="1"/>
  <c r="I156" i="6" s="1"/>
  <c r="J156" i="6" s="1"/>
  <c r="G155" i="6"/>
  <c r="H155" i="6" s="1"/>
  <c r="I155" i="6" s="1"/>
  <c r="J155" i="6" s="1"/>
  <c r="G154" i="6"/>
  <c r="H154" i="6" s="1"/>
  <c r="I154" i="6" s="1"/>
  <c r="J154" i="6" s="1"/>
  <c r="G153" i="6"/>
  <c r="H153" i="6" s="1"/>
  <c r="I153" i="6" s="1"/>
  <c r="J153" i="6" s="1"/>
  <c r="G152" i="6"/>
  <c r="H152" i="6" s="1"/>
  <c r="I152" i="6" s="1"/>
  <c r="J152" i="6" s="1"/>
  <c r="G151" i="6"/>
  <c r="H151" i="6" s="1"/>
  <c r="I151" i="6" s="1"/>
  <c r="J151" i="6" s="1"/>
  <c r="G150" i="6"/>
  <c r="H150" i="6" s="1"/>
  <c r="I150" i="6" s="1"/>
  <c r="J150" i="6" s="1"/>
  <c r="G149" i="6"/>
  <c r="H149" i="6" s="1"/>
  <c r="I149" i="6" s="1"/>
  <c r="J149" i="6" s="1"/>
  <c r="G148" i="6"/>
  <c r="H148" i="6" s="1"/>
  <c r="I148" i="6" s="1"/>
  <c r="J148" i="6" s="1"/>
  <c r="G147" i="6"/>
  <c r="H147" i="6" s="1"/>
  <c r="I147" i="6" s="1"/>
  <c r="J147" i="6" s="1"/>
  <c r="G146" i="6"/>
  <c r="H146" i="6" s="1"/>
  <c r="I146" i="6" s="1"/>
  <c r="J146" i="6" s="1"/>
  <c r="G145" i="6"/>
  <c r="H145" i="6" s="1"/>
  <c r="I145" i="6" s="1"/>
  <c r="J145" i="6" s="1"/>
  <c r="G144" i="6"/>
  <c r="H144" i="6" s="1"/>
  <c r="I144" i="6" s="1"/>
  <c r="J144" i="6" s="1"/>
  <c r="G143" i="6"/>
  <c r="H143" i="6" s="1"/>
  <c r="I143" i="6" s="1"/>
  <c r="J143" i="6" s="1"/>
  <c r="G142" i="6"/>
  <c r="H142" i="6" s="1"/>
  <c r="I142" i="6" s="1"/>
  <c r="J142" i="6" s="1"/>
  <c r="G141" i="6"/>
  <c r="H141" i="6" s="1"/>
  <c r="I141" i="6" s="1"/>
  <c r="J141" i="6" s="1"/>
  <c r="G140" i="6"/>
  <c r="H140" i="6" s="1"/>
  <c r="I140" i="6" s="1"/>
  <c r="J140" i="6" s="1"/>
  <c r="G139" i="6"/>
  <c r="H139" i="6" s="1"/>
  <c r="I139" i="6" s="1"/>
  <c r="J139" i="6" s="1"/>
  <c r="G138" i="6"/>
  <c r="H138" i="6" s="1"/>
  <c r="I138" i="6" s="1"/>
  <c r="J138" i="6" s="1"/>
  <c r="G137" i="6"/>
  <c r="H137" i="6" s="1"/>
  <c r="I137" i="6" s="1"/>
  <c r="J137" i="6" s="1"/>
  <c r="H134" i="6"/>
  <c r="I134" i="6" s="1"/>
  <c r="J134" i="6" s="1"/>
  <c r="G134" i="6"/>
  <c r="G133" i="6"/>
  <c r="H133" i="6" s="1"/>
  <c r="I133" i="6" s="1"/>
  <c r="J133" i="6" s="1"/>
  <c r="H132" i="6"/>
  <c r="I132" i="6" s="1"/>
  <c r="J132" i="6" s="1"/>
  <c r="G132" i="6"/>
  <c r="G131" i="6"/>
  <c r="H131" i="6" s="1"/>
  <c r="I131" i="6" s="1"/>
  <c r="J131" i="6" s="1"/>
  <c r="H130" i="6"/>
  <c r="I130" i="6" s="1"/>
  <c r="J130" i="6" s="1"/>
  <c r="G130" i="6"/>
  <c r="G129" i="6"/>
  <c r="H129" i="6" s="1"/>
  <c r="I129" i="6" s="1"/>
  <c r="J129" i="6" s="1"/>
  <c r="H128" i="6"/>
  <c r="I128" i="6" s="1"/>
  <c r="J128" i="6" s="1"/>
  <c r="G128" i="6"/>
  <c r="G127" i="6"/>
  <c r="H127" i="6" s="1"/>
  <c r="I127" i="6" s="1"/>
  <c r="J127" i="6" s="1"/>
  <c r="H126" i="6"/>
  <c r="I126" i="6" s="1"/>
  <c r="J126" i="6" s="1"/>
  <c r="G126" i="6"/>
  <c r="G125" i="6"/>
  <c r="H125" i="6" s="1"/>
  <c r="I125" i="6" s="1"/>
  <c r="J125" i="6" s="1"/>
  <c r="H124" i="6"/>
  <c r="I124" i="6" s="1"/>
  <c r="J124" i="6" s="1"/>
  <c r="G124" i="6"/>
  <c r="G123" i="6"/>
  <c r="H123" i="6" s="1"/>
  <c r="I123" i="6" s="1"/>
  <c r="J123" i="6" s="1"/>
  <c r="H122" i="6"/>
  <c r="I122" i="6" s="1"/>
  <c r="J122" i="6" s="1"/>
  <c r="G122" i="6"/>
  <c r="G121" i="6"/>
  <c r="H121" i="6" s="1"/>
  <c r="I121" i="6" s="1"/>
  <c r="J121" i="6" s="1"/>
  <c r="H120" i="6"/>
  <c r="I120" i="6" s="1"/>
  <c r="J120" i="6" s="1"/>
  <c r="G120" i="6"/>
  <c r="G119" i="6"/>
  <c r="H119" i="6" s="1"/>
  <c r="I119" i="6" s="1"/>
  <c r="J119" i="6" s="1"/>
  <c r="H118" i="6"/>
  <c r="I118" i="6" s="1"/>
  <c r="J118" i="6" s="1"/>
  <c r="G118" i="6"/>
  <c r="G117" i="6"/>
  <c r="H117" i="6" s="1"/>
  <c r="I117" i="6" s="1"/>
  <c r="J117" i="6" s="1"/>
  <c r="H116" i="6"/>
  <c r="I116" i="6" s="1"/>
  <c r="J116" i="6" s="1"/>
  <c r="G116" i="6"/>
  <c r="G115" i="6"/>
  <c r="H115" i="6" s="1"/>
  <c r="I115" i="6" s="1"/>
  <c r="J115" i="6" s="1"/>
  <c r="H114" i="6"/>
  <c r="I114" i="6" s="1"/>
  <c r="J114" i="6" s="1"/>
  <c r="G114" i="6"/>
  <c r="G113" i="6"/>
  <c r="H113" i="6" s="1"/>
  <c r="I113" i="6" s="1"/>
  <c r="J113" i="6" s="1"/>
  <c r="H112" i="6"/>
  <c r="I112" i="6" s="1"/>
  <c r="J112" i="6" s="1"/>
  <c r="G112" i="6"/>
  <c r="J111" i="6"/>
  <c r="G111" i="6"/>
  <c r="H111" i="6" s="1"/>
  <c r="I111" i="6" s="1"/>
  <c r="H110" i="6"/>
  <c r="I110" i="6" s="1"/>
  <c r="J110" i="6" s="1"/>
  <c r="G110" i="6"/>
  <c r="J109" i="6"/>
  <c r="G109" i="6"/>
  <c r="H109" i="6" s="1"/>
  <c r="I109" i="6" s="1"/>
  <c r="H108" i="6"/>
  <c r="I108" i="6" s="1"/>
  <c r="J108" i="6" s="1"/>
  <c r="G108" i="6"/>
  <c r="J107" i="6"/>
  <c r="G107" i="6"/>
  <c r="H107" i="6" s="1"/>
  <c r="I107" i="6" s="1"/>
  <c r="H106" i="6"/>
  <c r="I106" i="6" s="1"/>
  <c r="J106" i="6" s="1"/>
  <c r="G106" i="6"/>
  <c r="J105" i="6"/>
  <c r="G105" i="6"/>
  <c r="H105" i="6" s="1"/>
  <c r="I105" i="6" s="1"/>
  <c r="H104" i="6"/>
  <c r="I104" i="6" s="1"/>
  <c r="J104" i="6" s="1"/>
  <c r="G104" i="6"/>
  <c r="G103" i="6"/>
  <c r="H103" i="6" s="1"/>
  <c r="I103" i="6" s="1"/>
  <c r="J103" i="6" s="1"/>
  <c r="H102" i="6"/>
  <c r="I102" i="6" s="1"/>
  <c r="J102" i="6" s="1"/>
  <c r="G102" i="6"/>
  <c r="J101" i="6"/>
  <c r="G101" i="6"/>
  <c r="H101" i="6" s="1"/>
  <c r="I101" i="6" s="1"/>
  <c r="H100" i="6"/>
  <c r="I100" i="6" s="1"/>
  <c r="J100" i="6" s="1"/>
  <c r="G100" i="6"/>
  <c r="G99" i="6"/>
  <c r="H99" i="6" s="1"/>
  <c r="I99" i="6" s="1"/>
  <c r="J99" i="6" s="1"/>
  <c r="H98" i="6"/>
  <c r="I98" i="6" s="1"/>
  <c r="J98" i="6" s="1"/>
  <c r="G98" i="6"/>
  <c r="J97" i="6"/>
  <c r="G97" i="6"/>
  <c r="H97" i="6" s="1"/>
  <c r="I97" i="6" s="1"/>
  <c r="H96" i="6"/>
  <c r="I96" i="6" s="1"/>
  <c r="J96" i="6" s="1"/>
  <c r="G96" i="6"/>
  <c r="G95" i="6"/>
  <c r="H95" i="6" s="1"/>
  <c r="I95" i="6" s="1"/>
  <c r="J95" i="6" s="1"/>
  <c r="H94" i="6"/>
  <c r="I94" i="6" s="1"/>
  <c r="J94" i="6" s="1"/>
  <c r="G94" i="6"/>
  <c r="J93" i="6"/>
  <c r="G93" i="6"/>
  <c r="H93" i="6" s="1"/>
  <c r="I93" i="6" s="1"/>
  <c r="H92" i="6"/>
  <c r="I92" i="6" s="1"/>
  <c r="J92" i="6" s="1"/>
  <c r="G92" i="6"/>
  <c r="G91" i="6"/>
  <c r="H91" i="6" s="1"/>
  <c r="I91" i="6" s="1"/>
  <c r="J91" i="6" s="1"/>
  <c r="H90" i="6"/>
  <c r="I90" i="6" s="1"/>
  <c r="J90" i="6" s="1"/>
  <c r="G90" i="6"/>
  <c r="J89" i="6"/>
  <c r="G89" i="6"/>
  <c r="H89" i="6" s="1"/>
  <c r="I89" i="6" s="1"/>
  <c r="H88" i="6"/>
  <c r="I88" i="6" s="1"/>
  <c r="J88" i="6" s="1"/>
  <c r="G88" i="6"/>
  <c r="G87" i="6"/>
  <c r="H87" i="6" s="1"/>
  <c r="I87" i="6" s="1"/>
  <c r="J87" i="6" s="1"/>
  <c r="H86" i="6"/>
  <c r="I86" i="6" s="1"/>
  <c r="J86" i="6" s="1"/>
  <c r="G86" i="6"/>
  <c r="J85" i="6"/>
  <c r="G85" i="6"/>
  <c r="H85" i="6" s="1"/>
  <c r="I85" i="6" s="1"/>
  <c r="H84" i="6"/>
  <c r="I84" i="6" s="1"/>
  <c r="J84" i="6" s="1"/>
  <c r="G84" i="6"/>
  <c r="G83" i="6"/>
  <c r="H83" i="6" s="1"/>
  <c r="I83" i="6" s="1"/>
  <c r="J83" i="6" s="1"/>
  <c r="H82" i="6"/>
  <c r="I82" i="6" s="1"/>
  <c r="J82" i="6" s="1"/>
  <c r="G82" i="6"/>
  <c r="J81" i="6"/>
  <c r="G81" i="6"/>
  <c r="H81" i="6" s="1"/>
  <c r="I81" i="6" s="1"/>
  <c r="H80" i="6"/>
  <c r="I80" i="6" s="1"/>
  <c r="J80" i="6" s="1"/>
  <c r="G80" i="6"/>
  <c r="G79" i="6"/>
  <c r="H79" i="6" s="1"/>
  <c r="I79" i="6" s="1"/>
  <c r="J79" i="6" s="1"/>
  <c r="H78" i="6"/>
  <c r="I78" i="6" s="1"/>
  <c r="J78" i="6" s="1"/>
  <c r="G78" i="6"/>
  <c r="J77" i="6"/>
  <c r="G77" i="6"/>
  <c r="H77" i="6" s="1"/>
  <c r="I77" i="6" s="1"/>
  <c r="H76" i="6"/>
  <c r="I76" i="6" s="1"/>
  <c r="J76" i="6" s="1"/>
  <c r="G76" i="6"/>
  <c r="G75" i="6"/>
  <c r="H75" i="6" s="1"/>
  <c r="I75" i="6" s="1"/>
  <c r="J75" i="6" s="1"/>
  <c r="G74" i="6"/>
  <c r="H74" i="6" s="1"/>
  <c r="I74" i="6" s="1"/>
  <c r="J74" i="6" s="1"/>
  <c r="J73" i="6"/>
  <c r="G73" i="6"/>
  <c r="H73" i="6" s="1"/>
  <c r="I73" i="6" s="1"/>
  <c r="H72" i="6"/>
  <c r="I72" i="6" s="1"/>
  <c r="J72" i="6" s="1"/>
  <c r="G72" i="6"/>
  <c r="G71" i="6"/>
  <c r="H71" i="6" s="1"/>
  <c r="I71" i="6" s="1"/>
  <c r="J71" i="6" s="1"/>
  <c r="G70" i="6"/>
  <c r="H70" i="6" s="1"/>
  <c r="I70" i="6" s="1"/>
  <c r="J70" i="6" s="1"/>
  <c r="J69" i="6"/>
  <c r="G69" i="6"/>
  <c r="H69" i="6" s="1"/>
  <c r="I69" i="6" s="1"/>
  <c r="H68" i="6"/>
  <c r="I68" i="6" s="1"/>
  <c r="J68" i="6" s="1"/>
  <c r="G68" i="6"/>
  <c r="G67" i="6"/>
  <c r="H67" i="6" s="1"/>
  <c r="I67" i="6" s="1"/>
  <c r="J67" i="6" s="1"/>
  <c r="G66" i="6"/>
  <c r="H66" i="6" s="1"/>
  <c r="I66" i="6" s="1"/>
  <c r="J66" i="6" s="1"/>
  <c r="J65" i="6"/>
  <c r="G65" i="6"/>
  <c r="H65" i="6" s="1"/>
  <c r="I65" i="6" s="1"/>
  <c r="H64" i="6"/>
  <c r="I64" i="6" s="1"/>
  <c r="J64" i="6" s="1"/>
  <c r="G64" i="6"/>
  <c r="G63" i="6"/>
  <c r="H63" i="6" s="1"/>
  <c r="I63" i="6" s="1"/>
  <c r="J63" i="6" s="1"/>
  <c r="G62" i="6"/>
  <c r="H62" i="6" s="1"/>
  <c r="I62" i="6" s="1"/>
  <c r="J62" i="6" s="1"/>
  <c r="J61" i="6"/>
  <c r="G61" i="6"/>
  <c r="H61" i="6" s="1"/>
  <c r="I61" i="6" s="1"/>
  <c r="H60" i="6"/>
  <c r="I60" i="6" s="1"/>
  <c r="J60" i="6" s="1"/>
  <c r="G60" i="6"/>
  <c r="G59" i="6"/>
  <c r="H59" i="6" s="1"/>
  <c r="I59" i="6" s="1"/>
  <c r="J59" i="6" s="1"/>
  <c r="G58" i="6"/>
  <c r="H58" i="6" s="1"/>
  <c r="I58" i="6" s="1"/>
  <c r="J58" i="6" s="1"/>
  <c r="J57" i="6"/>
  <c r="G57" i="6"/>
  <c r="H57" i="6" s="1"/>
  <c r="I57" i="6" s="1"/>
  <c r="H56" i="6"/>
  <c r="I56" i="6" s="1"/>
  <c r="J56" i="6" s="1"/>
  <c r="G56" i="6"/>
  <c r="G55" i="6"/>
  <c r="H55" i="6" s="1"/>
  <c r="I55" i="6" s="1"/>
  <c r="J55" i="6" s="1"/>
  <c r="G54" i="6"/>
  <c r="H54" i="6" s="1"/>
  <c r="I54" i="6" s="1"/>
  <c r="J54" i="6" s="1"/>
  <c r="J53" i="6"/>
  <c r="G53" i="6"/>
  <c r="H53" i="6" s="1"/>
  <c r="I53" i="6" s="1"/>
  <c r="H52" i="6"/>
  <c r="I52" i="6" s="1"/>
  <c r="J52" i="6" s="1"/>
  <c r="G52" i="6"/>
  <c r="G51" i="6"/>
  <c r="H51" i="6" s="1"/>
  <c r="I51" i="6" s="1"/>
  <c r="J51" i="6" s="1"/>
  <c r="G50" i="6"/>
  <c r="H50" i="6" s="1"/>
  <c r="I50" i="6" s="1"/>
  <c r="J50" i="6" s="1"/>
  <c r="J49" i="6"/>
  <c r="G49" i="6"/>
  <c r="H49" i="6" s="1"/>
  <c r="I49" i="6" s="1"/>
  <c r="H48" i="6"/>
  <c r="I48" i="6" s="1"/>
  <c r="J48" i="6" s="1"/>
  <c r="G48" i="6"/>
  <c r="G47" i="6"/>
  <c r="H47" i="6" s="1"/>
  <c r="I47" i="6" s="1"/>
  <c r="J47" i="6" s="1"/>
  <c r="G46" i="6"/>
  <c r="H46" i="6" s="1"/>
  <c r="I46" i="6" s="1"/>
  <c r="J46" i="6" s="1"/>
  <c r="J45" i="6"/>
  <c r="G45" i="6"/>
  <c r="H45" i="6" s="1"/>
  <c r="I45" i="6" s="1"/>
  <c r="H44" i="6"/>
  <c r="I44" i="6" s="1"/>
  <c r="J44" i="6" s="1"/>
  <c r="G44" i="6"/>
  <c r="G43" i="6"/>
  <c r="H43" i="6" s="1"/>
  <c r="I43" i="6" s="1"/>
  <c r="J43" i="6" s="1"/>
  <c r="G42" i="6"/>
  <c r="H42" i="6" s="1"/>
  <c r="I42" i="6" s="1"/>
  <c r="J42" i="6" s="1"/>
  <c r="J41" i="6"/>
  <c r="G41" i="6"/>
  <c r="H41" i="6" s="1"/>
  <c r="I41" i="6" s="1"/>
  <c r="H40" i="6"/>
  <c r="I40" i="6" s="1"/>
  <c r="J40" i="6" s="1"/>
  <c r="G40" i="6"/>
  <c r="G39" i="6"/>
  <c r="H39" i="6" s="1"/>
  <c r="I39" i="6" s="1"/>
  <c r="J39" i="6" s="1"/>
  <c r="G38" i="6"/>
  <c r="H38" i="6" s="1"/>
  <c r="I38" i="6" s="1"/>
  <c r="J38" i="6" s="1"/>
  <c r="J37" i="6"/>
  <c r="G37" i="6"/>
  <c r="H37" i="6" s="1"/>
  <c r="I37" i="6" s="1"/>
  <c r="H36" i="6"/>
  <c r="I36" i="6" s="1"/>
  <c r="J36" i="6" s="1"/>
  <c r="G36" i="6"/>
  <c r="G35" i="6"/>
  <c r="H35" i="6" s="1"/>
  <c r="I35" i="6" s="1"/>
  <c r="J35" i="6" s="1"/>
  <c r="G34" i="6"/>
  <c r="H34" i="6" s="1"/>
  <c r="I34" i="6" s="1"/>
  <c r="J34" i="6" s="1"/>
  <c r="J33" i="6"/>
  <c r="G33" i="6"/>
  <c r="H33" i="6" s="1"/>
  <c r="I33" i="6" s="1"/>
  <c r="H32" i="6"/>
  <c r="I32" i="6" s="1"/>
  <c r="J32" i="6" s="1"/>
  <c r="G32" i="6"/>
  <c r="G31" i="6"/>
  <c r="H31" i="6" s="1"/>
  <c r="I31" i="6" s="1"/>
  <c r="J31" i="6" s="1"/>
  <c r="G30" i="6"/>
  <c r="H30" i="6" s="1"/>
  <c r="I30" i="6" s="1"/>
  <c r="J30" i="6" s="1"/>
  <c r="J29" i="6"/>
  <c r="G29" i="6"/>
  <c r="H29" i="6" s="1"/>
  <c r="I29" i="6" s="1"/>
  <c r="G28" i="6"/>
  <c r="H28" i="6" s="1"/>
  <c r="I28" i="6" s="1"/>
  <c r="J28" i="6" s="1"/>
  <c r="J27" i="6"/>
  <c r="G27" i="6"/>
  <c r="H27" i="6" s="1"/>
  <c r="I27" i="6" s="1"/>
  <c r="G26" i="6"/>
  <c r="H26" i="6" s="1"/>
  <c r="I26" i="6" s="1"/>
  <c r="J26" i="6" s="1"/>
  <c r="J25" i="6"/>
  <c r="G25" i="6"/>
  <c r="H25" i="6" s="1"/>
  <c r="I25" i="6" s="1"/>
  <c r="G24" i="6"/>
  <c r="H24" i="6" s="1"/>
  <c r="I24" i="6" s="1"/>
  <c r="J24" i="6" s="1"/>
  <c r="G23" i="6"/>
  <c r="H23" i="6" s="1"/>
  <c r="I23" i="6" s="1"/>
  <c r="J23" i="6" s="1"/>
  <c r="I22" i="6"/>
  <c r="J22" i="6" s="1"/>
  <c r="H22" i="6"/>
  <c r="G22" i="6"/>
  <c r="G21" i="6"/>
  <c r="H21" i="6" s="1"/>
  <c r="I21" i="6" s="1"/>
  <c r="J21" i="6" s="1"/>
  <c r="G20" i="6"/>
  <c r="H20" i="6" s="1"/>
  <c r="I20" i="6" s="1"/>
  <c r="J20" i="6" s="1"/>
  <c r="J19" i="6"/>
  <c r="G19" i="6"/>
  <c r="H19" i="6" s="1"/>
  <c r="I19" i="6" s="1"/>
  <c r="G18" i="6"/>
  <c r="H18" i="6" s="1"/>
  <c r="I18" i="6" s="1"/>
  <c r="J18" i="6" s="1"/>
  <c r="G17" i="6"/>
  <c r="H17" i="6" s="1"/>
  <c r="I17" i="6" s="1"/>
  <c r="J17" i="6" s="1"/>
  <c r="J16" i="6" l="1"/>
  <c r="I16" i="6"/>
  <c r="H16" i="6"/>
  <c r="G16" i="6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6" i="9"/>
</calcChain>
</file>

<file path=xl/sharedStrings.xml><?xml version="1.0" encoding="utf-8"?>
<sst xmlns="http://schemas.openxmlformats.org/spreadsheetml/2006/main" count="2810" uniqueCount="292">
  <si>
    <t>SAPN</t>
  </si>
  <si>
    <t>Sylvania StreetLED 25W</t>
  </si>
  <si>
    <t>LED29</t>
  </si>
  <si>
    <t>Sylvania StreetLED 18W</t>
  </si>
  <si>
    <t>LED22</t>
  </si>
  <si>
    <t>LED17</t>
  </si>
  <si>
    <t>LED24</t>
  </si>
  <si>
    <t>LED17 PT</t>
  </si>
  <si>
    <t>Aldridge LED 198W</t>
  </si>
  <si>
    <t>LED198</t>
  </si>
  <si>
    <t>Aldridge LED 105W</t>
  </si>
  <si>
    <t>LED105</t>
  </si>
  <si>
    <t>LED150</t>
  </si>
  <si>
    <t>LED80</t>
  </si>
  <si>
    <t>LED60</t>
  </si>
  <si>
    <t>TFI</t>
  </si>
  <si>
    <t>LED20</t>
  </si>
  <si>
    <t>LED28</t>
  </si>
  <si>
    <t>LED43</t>
  </si>
  <si>
    <t>LED35</t>
  </si>
  <si>
    <t>LED72</t>
  </si>
  <si>
    <t>LED79</t>
  </si>
  <si>
    <t>LED117</t>
  </si>
  <si>
    <t>PLC</t>
  </si>
  <si>
    <t>CLER</t>
  </si>
  <si>
    <t>Sylvania RoadLED 80W</t>
  </si>
  <si>
    <t>Sylvania RoadLED 60W</t>
  </si>
  <si>
    <t>F42</t>
  </si>
  <si>
    <t>SLUOS</t>
  </si>
  <si>
    <t>Fluorescent 40</t>
  </si>
  <si>
    <t>F40</t>
  </si>
  <si>
    <t>F14X2</t>
  </si>
  <si>
    <t>Fluorescent 2x20</t>
  </si>
  <si>
    <t>Fluorescent 2x40</t>
  </si>
  <si>
    <t>Fluorescent 4x40</t>
  </si>
  <si>
    <t>Sodium 18 LP</t>
  </si>
  <si>
    <t>L18</t>
  </si>
  <si>
    <t>Sodium 26 LP</t>
  </si>
  <si>
    <t>L26</t>
  </si>
  <si>
    <t>S50</t>
  </si>
  <si>
    <t>Mercury 50</t>
  </si>
  <si>
    <t>M50</t>
  </si>
  <si>
    <t>Mercury 80</t>
  </si>
  <si>
    <t>M80</t>
  </si>
  <si>
    <t>Incandescent 100</t>
  </si>
  <si>
    <t>I100</t>
  </si>
  <si>
    <t>Metal Halide 100</t>
  </si>
  <si>
    <t>MH100</t>
  </si>
  <si>
    <t>Metal Halide 150</t>
  </si>
  <si>
    <t>MH150</t>
  </si>
  <si>
    <t>Metal Halide 250</t>
  </si>
  <si>
    <t>MH250</t>
  </si>
  <si>
    <t>Metal Halide 400</t>
  </si>
  <si>
    <t>MH400</t>
  </si>
  <si>
    <t>L55</t>
  </si>
  <si>
    <t>S70</t>
  </si>
  <si>
    <t>L90</t>
  </si>
  <si>
    <t>L135</t>
  </si>
  <si>
    <t>Mercury 125</t>
  </si>
  <si>
    <t>M125</t>
  </si>
  <si>
    <t>Mercury 250</t>
  </si>
  <si>
    <t>M250</t>
  </si>
  <si>
    <t>Mercury 400</t>
  </si>
  <si>
    <t>M400</t>
  </si>
  <si>
    <t>Metal Halide 125</t>
  </si>
  <si>
    <t>MH125</t>
  </si>
  <si>
    <t>S100</t>
  </si>
  <si>
    <t>S150</t>
  </si>
  <si>
    <t>S250</t>
  </si>
  <si>
    <t>S400</t>
  </si>
  <si>
    <t>Fluorescent 20</t>
  </si>
  <si>
    <t>F20</t>
  </si>
  <si>
    <t>F14x2</t>
  </si>
  <si>
    <t>Mercury 70</t>
  </si>
  <si>
    <t>M70</t>
  </si>
  <si>
    <t>Metal Halide 50</t>
  </si>
  <si>
    <t>MH50</t>
  </si>
  <si>
    <t>Metal Halide 70</t>
  </si>
  <si>
    <t>MH70</t>
  </si>
  <si>
    <t>Mercury 100</t>
  </si>
  <si>
    <t>M100</t>
  </si>
  <si>
    <t>Mercury Flood 250</t>
  </si>
  <si>
    <t>M250 F</t>
  </si>
  <si>
    <t>Mercury Flood 400</t>
  </si>
  <si>
    <t>M400 F</t>
  </si>
  <si>
    <t>Mercury Flood 1000</t>
  </si>
  <si>
    <t>M1000 F</t>
  </si>
  <si>
    <t>S360 F</t>
  </si>
  <si>
    <t>S400 F</t>
  </si>
  <si>
    <t>I500 F</t>
  </si>
  <si>
    <t>I750 F</t>
  </si>
  <si>
    <t>I1500 F</t>
  </si>
  <si>
    <t>Mercury Flood 80</t>
  </si>
  <si>
    <t>M80 F</t>
  </si>
  <si>
    <t>Mercury Flood 750</t>
  </si>
  <si>
    <t>M750 F</t>
  </si>
  <si>
    <t>I150 F</t>
  </si>
  <si>
    <t>Category</t>
  </si>
  <si>
    <t>Service Description</t>
  </si>
  <si>
    <t>Code</t>
  </si>
  <si>
    <t>Light</t>
  </si>
  <si>
    <t>2020/21</t>
  </si>
  <si>
    <t>2021/22</t>
  </si>
  <si>
    <t>2022/23</t>
  </si>
  <si>
    <t>2023/24</t>
  </si>
  <si>
    <t>2024/25</t>
  </si>
  <si>
    <t>All Lights</t>
  </si>
  <si>
    <t>Energy Only</t>
  </si>
  <si>
    <t>All lights</t>
  </si>
  <si>
    <t>P Category</t>
  </si>
  <si>
    <t>Sylvania StreetLED 17W</t>
  </si>
  <si>
    <t>LED46</t>
  </si>
  <si>
    <t>Advanced Edge40 D350P 46W</t>
  </si>
  <si>
    <t>Pecan SAT-48S 44W</t>
  </si>
  <si>
    <t>Kensington 17W PT</t>
  </si>
  <si>
    <t>Pecan NXT-24S 450 35W</t>
  </si>
  <si>
    <t>LED39</t>
  </si>
  <si>
    <t>Alt Ledway 30 D350 39W</t>
  </si>
  <si>
    <t>LED26</t>
  </si>
  <si>
    <t>Alt Ledway 20 D350 26W</t>
  </si>
  <si>
    <t>Pecan NXT-12S 525 20W</t>
  </si>
  <si>
    <t>Pecan NXT-24S 350 29W</t>
  </si>
  <si>
    <t>LED23 PT</t>
  </si>
  <si>
    <t>Bourke Hill 22W LED</t>
  </si>
  <si>
    <t>LED16</t>
  </si>
  <si>
    <t>StreetLED 17W Mk3 (inc. SAPNS)</t>
  </si>
  <si>
    <t>StreetLED 24W Mk3</t>
  </si>
  <si>
    <t>LED18 PT</t>
  </si>
  <si>
    <t>B2001 PT 17W Neo</t>
  </si>
  <si>
    <t>LED19 PT</t>
  </si>
  <si>
    <t>B2001 PT 17W Shade</t>
  </si>
  <si>
    <t>LED32 PT</t>
  </si>
  <si>
    <t>B2001 PT 34W Neo</t>
  </si>
  <si>
    <t>LED33 PT</t>
  </si>
  <si>
    <t>B2001 PT 34W Shade</t>
  </si>
  <si>
    <t xml:space="preserve">V Category  </t>
  </si>
  <si>
    <t>LED200</t>
  </si>
  <si>
    <t>Pecan SAT-96M 200W</t>
  </si>
  <si>
    <t>LED88</t>
  </si>
  <si>
    <t>Alt Ledway 40 D700 88W</t>
  </si>
  <si>
    <t>LED70</t>
  </si>
  <si>
    <t>Advanced Edge40 D525P 70W</t>
  </si>
  <si>
    <t>A1 Insights 150W</t>
  </si>
  <si>
    <t>LED90</t>
  </si>
  <si>
    <t>Advanced Edge40 D700 88W</t>
  </si>
  <si>
    <t>Pecan SAT-48S 72W</t>
  </si>
  <si>
    <t>Pecan NXT-72M 117W</t>
  </si>
  <si>
    <t>LED158</t>
  </si>
  <si>
    <t>Pecan NXT-72M 158W</t>
  </si>
  <si>
    <t>LED298</t>
  </si>
  <si>
    <t>Aldridge ALS216 298W</t>
  </si>
  <si>
    <t>LED178</t>
  </si>
  <si>
    <t>Pecan SAT-96M 178W</t>
  </si>
  <si>
    <t>LED175</t>
  </si>
  <si>
    <t>Sylvania RoadLED 175W</t>
  </si>
  <si>
    <t>Pecan NXT-72M 350 78W</t>
  </si>
  <si>
    <t>LED155 TM</t>
  </si>
  <si>
    <t>Parkville 155W</t>
  </si>
  <si>
    <t>LED81 TM</t>
  </si>
  <si>
    <t>Parkville 80W</t>
  </si>
  <si>
    <t>LED101 TM</t>
  </si>
  <si>
    <t>Parkville 100W</t>
  </si>
  <si>
    <t>LED58</t>
  </si>
  <si>
    <t>RoadLED Midi 60W</t>
  </si>
  <si>
    <t>LED78</t>
  </si>
  <si>
    <t>RoadLED Midi 80W</t>
  </si>
  <si>
    <t>LED151</t>
  </si>
  <si>
    <t>RoadLED Midi 150W</t>
  </si>
  <si>
    <t>LED180 F</t>
  </si>
  <si>
    <t>Kanon 180W Flood</t>
  </si>
  <si>
    <t>LED360 F</t>
  </si>
  <si>
    <t>Kanon 2x180W Flood</t>
  </si>
  <si>
    <t>Compact Fluorescent-42</t>
  </si>
  <si>
    <t>Fluorescent 2x14</t>
  </si>
  <si>
    <t>F2x8</t>
  </si>
  <si>
    <t>Fluorescent 2x8</t>
  </si>
  <si>
    <t>F32</t>
  </si>
  <si>
    <t>Compact Fluorescent 32</t>
  </si>
  <si>
    <t>PT F42</t>
  </si>
  <si>
    <t>Compact Fluorescent 42 – Post Top</t>
  </si>
  <si>
    <t>F11X2</t>
  </si>
  <si>
    <t>Fluorescent 11x2</t>
  </si>
  <si>
    <t>F40X3</t>
  </si>
  <si>
    <t>Fluorescent 3x40</t>
  </si>
  <si>
    <t>F40X4</t>
  </si>
  <si>
    <t>F8X2</t>
  </si>
  <si>
    <t>Fluorescent 8x2</t>
  </si>
  <si>
    <t>PT M50</t>
  </si>
  <si>
    <t>Mercury 50 – Post top</t>
  </si>
  <si>
    <t>PT M80</t>
  </si>
  <si>
    <t>Mercury 80 – Post top</t>
  </si>
  <si>
    <t>High pressure sodium 50</t>
  </si>
  <si>
    <t>PT L18</t>
  </si>
  <si>
    <t>Sodium 18 LP – Post top</t>
  </si>
  <si>
    <t>PT MH100</t>
  </si>
  <si>
    <t>Metal Halide 100 – Post top</t>
  </si>
  <si>
    <t>PT S70</t>
  </si>
  <si>
    <t>Sodium 70 – Post top</t>
  </si>
  <si>
    <t>Sodium 70</t>
  </si>
  <si>
    <t>PT S50</t>
  </si>
  <si>
    <t>Sodium 50 – Post top</t>
  </si>
  <si>
    <t>V Category</t>
  </si>
  <si>
    <t>M125X3</t>
  </si>
  <si>
    <t>Mercury 125x3</t>
  </si>
  <si>
    <t>M400X2</t>
  </si>
  <si>
    <t>Mercury 400x2</t>
  </si>
  <si>
    <t>PT M125</t>
  </si>
  <si>
    <t>Mercury 125 – Post top</t>
  </si>
  <si>
    <t>PT S100</t>
  </si>
  <si>
    <t>Sodium 100 – Post top</t>
  </si>
  <si>
    <t>Sodium 100</t>
  </si>
  <si>
    <t>PT S150</t>
  </si>
  <si>
    <t>Sodium 150 – Post top</t>
  </si>
  <si>
    <t>Sodium 150</t>
  </si>
  <si>
    <t>Sodium 250</t>
  </si>
  <si>
    <t>Sodium 400</t>
  </si>
  <si>
    <t>Low Pressure Sodium 135</t>
  </si>
  <si>
    <t>Low Pressure Sodium 55</t>
  </si>
  <si>
    <t>Low Pressure Sodium 90</t>
  </si>
  <si>
    <t>I1000 F</t>
  </si>
  <si>
    <t xml:space="preserve">Incandescent Flood 1000 </t>
  </si>
  <si>
    <t xml:space="preserve">Incandescent Flood 150 </t>
  </si>
  <si>
    <t xml:space="preserve">Incandescent Flood 1500 </t>
  </si>
  <si>
    <t xml:space="preserve">Incandescent Flood 500 </t>
  </si>
  <si>
    <t xml:space="preserve">Incandescent Flood 750 </t>
  </si>
  <si>
    <t>Sodium Flood 360</t>
  </si>
  <si>
    <t>Sodium Flood 400</t>
  </si>
  <si>
    <t>2020-21</t>
  </si>
  <si>
    <t>2021-22</t>
  </si>
  <si>
    <t>2022-23</t>
  </si>
  <si>
    <t>2023-24</t>
  </si>
  <si>
    <t>2024-25</t>
  </si>
  <si>
    <t>Forecast CPI</t>
  </si>
  <si>
    <t>Actual CPI Index Number (All Groups Qtr ending Dec)</t>
  </si>
  <si>
    <t>A-Factor</t>
  </si>
  <si>
    <t>X-Factor</t>
  </si>
  <si>
    <t>Initial Price</t>
  </si>
  <si>
    <t>Indicative Prices</t>
  </si>
  <si>
    <t>LED Tariffs Smoothed</t>
  </si>
  <si>
    <t>Discount Rate (Real)</t>
  </si>
  <si>
    <t>Year</t>
  </si>
  <si>
    <t>CPI Index</t>
  </si>
  <si>
    <t>$June 2020</t>
  </si>
  <si>
    <t>Discount Factor</t>
  </si>
  <si>
    <t>Base Lamp</t>
  </si>
  <si>
    <t>Lamp Type</t>
  </si>
  <si>
    <t>ENERGY</t>
  </si>
  <si>
    <t>LED-P</t>
  </si>
  <si>
    <t>LED-V</t>
  </si>
  <si>
    <t>Annual Real Price Movement</t>
  </si>
  <si>
    <t>HID Tariffs Smoothed</t>
  </si>
  <si>
    <t>HID-P</t>
  </si>
  <si>
    <t>cf-42</t>
  </si>
  <si>
    <t>F2X8</t>
  </si>
  <si>
    <t>cf-42 PT</t>
  </si>
  <si>
    <t>F-40</t>
  </si>
  <si>
    <t>F20X2</t>
  </si>
  <si>
    <t>F2X20</t>
  </si>
  <si>
    <t>F2X40</t>
  </si>
  <si>
    <t>F40X2</t>
  </si>
  <si>
    <t>F4X40</t>
  </si>
  <si>
    <t>MV-80</t>
  </si>
  <si>
    <t>MV-80 PT</t>
  </si>
  <si>
    <t>S-HP50</t>
  </si>
  <si>
    <t>S-LP18</t>
  </si>
  <si>
    <t>S-HP Other</t>
  </si>
  <si>
    <t>S-HP50 PT</t>
  </si>
  <si>
    <t>HID-V</t>
  </si>
  <si>
    <t>MV-80+</t>
  </si>
  <si>
    <t>S-HP100</t>
  </si>
  <si>
    <t>S-HP150</t>
  </si>
  <si>
    <t>S-HP250</t>
  </si>
  <si>
    <t>S-LP90</t>
  </si>
  <si>
    <t>HID-F</t>
  </si>
  <si>
    <t>S-HP360f</t>
  </si>
  <si>
    <t>M400 F COST</t>
  </si>
  <si>
    <t>M400 F SACON</t>
  </si>
  <si>
    <t>n/a</t>
  </si>
  <si>
    <t>Public Lighting Model - Final Decision</t>
  </si>
  <si>
    <t>Public Lighting Price Schedule - LED</t>
  </si>
  <si>
    <t>Public Lighting Price Schedule - HID</t>
  </si>
  <si>
    <t>2020/21
$/year</t>
  </si>
  <si>
    <t>2021/22
$/year</t>
  </si>
  <si>
    <t>2022/23
$/year</t>
  </si>
  <si>
    <t>2023/24
$/year</t>
  </si>
  <si>
    <t>2024/25
$/year</t>
  </si>
  <si>
    <t>Proposed Price</t>
  </si>
  <si>
    <t>LED100</t>
  </si>
  <si>
    <t>RoadLED 100W</t>
  </si>
  <si>
    <t>Quoted</t>
  </si>
  <si>
    <t>LED120</t>
  </si>
  <si>
    <t>RoadLED 120W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</si>
</sst>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"/>
    <numFmt numFmtId="166" formatCode="&quot;$&quot;\ #,##0.00"/>
    <numFmt numFmtId="167" formatCode="_-&quot;$&quot;\ #,##0.00_-;[Red]\-&quot;$&quot;\ #,##0.00_-;\ &quot;-&quot;_-;_-@_-"/>
    <numFmt numFmtId="168" formatCode="0.0%"/>
  </numFmts>
  <fonts count="21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A780A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rgb="FFFA780A"/>
      </top>
      <bottom style="medium">
        <color rgb="FFA8A8A8"/>
      </bottom>
      <diagonal/>
    </border>
    <border>
      <left/>
      <right/>
      <top/>
      <bottom style="medium">
        <color rgb="FFA8A8A8"/>
      </bottom>
      <diagonal/>
    </border>
    <border>
      <left/>
      <right/>
      <top style="medium">
        <color rgb="FFA8A8A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A780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A8A8A8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rgb="FFA8A8A8"/>
      </bottom>
      <diagonal/>
    </border>
    <border>
      <left/>
      <right/>
      <top style="medium">
        <color theme="2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0" tint="-0.2499465926084170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3" borderId="4" applyNumberFormat="0" applyAlignment="0" applyProtection="0"/>
    <xf numFmtId="0" fontId="7" fillId="4" borderId="0" applyNumberFormat="0" applyBorder="0" applyAlignment="0" applyProtection="0"/>
    <xf numFmtId="0" fontId="2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1" fillId="5" borderId="0" xfId="0" applyFont="1" applyFill="1"/>
    <xf numFmtId="0" fontId="0" fillId="5" borderId="0" xfId="0" applyFill="1"/>
    <xf numFmtId="164" fontId="0" fillId="5" borderId="0" xfId="1" applyNumberFormat="1" applyFont="1" applyFill="1"/>
    <xf numFmtId="0" fontId="12" fillId="5" borderId="8" xfId="0" applyFont="1" applyFill="1" applyBorder="1"/>
    <xf numFmtId="0" fontId="13" fillId="5" borderId="9" xfId="0" applyFont="1" applyFill="1" applyBorder="1"/>
    <xf numFmtId="0" fontId="13" fillId="5" borderId="10" xfId="0" applyFont="1" applyFill="1" applyBorder="1" applyAlignment="1">
      <alignment horizontal="right"/>
    </xf>
    <xf numFmtId="0" fontId="13" fillId="5" borderId="11" xfId="0" applyFont="1" applyFill="1" applyBorder="1" applyAlignment="1">
      <alignment horizontal="right"/>
    </xf>
    <xf numFmtId="0" fontId="13" fillId="5" borderId="12" xfId="0" applyFont="1" applyFill="1" applyBorder="1"/>
    <xf numFmtId="164" fontId="13" fillId="5" borderId="0" xfId="1" applyNumberFormat="1" applyFont="1" applyFill="1"/>
    <xf numFmtId="0" fontId="12" fillId="5" borderId="12" xfId="0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right"/>
    </xf>
    <xf numFmtId="10" fontId="14" fillId="5" borderId="0" xfId="4" applyNumberFormat="1" applyFont="1" applyFill="1" applyAlignment="1">
      <alignment horizontal="right"/>
    </xf>
    <xf numFmtId="10" fontId="14" fillId="5" borderId="13" xfId="4" applyNumberFormat="1" applyFont="1" applyFill="1" applyBorder="1" applyAlignment="1">
      <alignment horizontal="right"/>
    </xf>
    <xf numFmtId="0" fontId="12" fillId="5" borderId="0" xfId="0" applyFont="1" applyFill="1"/>
    <xf numFmtId="165" fontId="12" fillId="5" borderId="0" xfId="0" applyNumberFormat="1" applyFont="1" applyFill="1"/>
    <xf numFmtId="165" fontId="12" fillId="5" borderId="13" xfId="0" applyNumberFormat="1" applyFont="1" applyFill="1" applyBorder="1"/>
    <xf numFmtId="0" fontId="12" fillId="5" borderId="12" xfId="0" applyFont="1" applyFill="1" applyBorder="1" applyAlignment="1">
      <alignment horizontal="right"/>
    </xf>
    <xf numFmtId="164" fontId="12" fillId="5" borderId="0" xfId="1" applyNumberFormat="1" applyFont="1" applyFill="1" applyAlignment="1">
      <alignment horizontal="right"/>
    </xf>
    <xf numFmtId="166" fontId="12" fillId="5" borderId="0" xfId="0" applyNumberFormat="1" applyFont="1" applyFill="1"/>
    <xf numFmtId="10" fontId="12" fillId="5" borderId="0" xfId="9" applyNumberFormat="1" applyFont="1" applyFill="1"/>
    <xf numFmtId="10" fontId="12" fillId="5" borderId="13" xfId="9" applyNumberFormat="1" applyFont="1" applyFill="1" applyBorder="1"/>
    <xf numFmtId="0" fontId="12" fillId="5" borderId="14" xfId="0" applyFont="1" applyFill="1" applyBorder="1"/>
    <xf numFmtId="0" fontId="12" fillId="5" borderId="1" xfId="0" applyFont="1" applyFill="1" applyBorder="1"/>
    <xf numFmtId="166" fontId="12" fillId="5" borderId="1" xfId="0" applyNumberFormat="1" applyFont="1" applyFill="1" applyBorder="1"/>
    <xf numFmtId="44" fontId="12" fillId="5" borderId="1" xfId="1" applyFont="1" applyFill="1" applyBorder="1"/>
    <xf numFmtId="44" fontId="12" fillId="5" borderId="15" xfId="1" applyFont="1" applyFill="1" applyBorder="1"/>
    <xf numFmtId="0" fontId="0" fillId="5" borderId="0" xfId="0" applyFill="1" applyAlignment="1">
      <alignment horizontal="right"/>
    </xf>
    <xf numFmtId="166" fontId="0" fillId="5" borderId="0" xfId="0" applyNumberFormat="1" applyFill="1"/>
    <xf numFmtId="164" fontId="0" fillId="5" borderId="0" xfId="1" applyNumberFormat="1" applyFont="1" applyFill="1" applyAlignment="1">
      <alignment horizontal="right"/>
    </xf>
    <xf numFmtId="0" fontId="3" fillId="0" borderId="0" xfId="5" applyBorder="1"/>
    <xf numFmtId="0" fontId="5" fillId="0" borderId="0" xfId="5" applyFont="1" applyBorder="1"/>
    <xf numFmtId="0" fontId="4" fillId="0" borderId="3" xfId="6"/>
    <xf numFmtId="0" fontId="16" fillId="0" borderId="0" xfId="0" applyFont="1"/>
    <xf numFmtId="0" fontId="16" fillId="0" borderId="0" xfId="0" applyFont="1" applyAlignment="1">
      <alignment horizontal="right"/>
    </xf>
    <xf numFmtId="10" fontId="17" fillId="2" borderId="0" xfId="0" applyNumberFormat="1" applyFont="1" applyFill="1"/>
    <xf numFmtId="0" fontId="6" fillId="3" borderId="4" xfId="7" applyAlignment="1">
      <alignment horizontal="center" vertical="center"/>
    </xf>
    <xf numFmtId="0" fontId="0" fillId="0" borderId="0" xfId="0" applyAlignment="1">
      <alignment horizontal="right"/>
    </xf>
    <xf numFmtId="43" fontId="16" fillId="2" borderId="0" xfId="2" applyFont="1" applyFill="1"/>
    <xf numFmtId="0" fontId="7" fillId="4" borderId="0" xfId="8"/>
    <xf numFmtId="0" fontId="7" fillId="4" borderId="0" xfId="8" applyAlignment="1">
      <alignment horizontal="right"/>
    </xf>
    <xf numFmtId="0" fontId="18" fillId="0" borderId="0" xfId="0" applyFont="1"/>
    <xf numFmtId="167" fontId="0" fillId="0" borderId="0" xfId="3" applyNumberFormat="1" applyFont="1"/>
    <xf numFmtId="2" fontId="0" fillId="0" borderId="0" xfId="3" applyNumberFormat="1" applyFont="1"/>
    <xf numFmtId="0" fontId="18" fillId="0" borderId="18" xfId="0" applyFont="1" applyBorder="1"/>
    <xf numFmtId="0" fontId="0" fillId="0" borderId="19" xfId="0" applyBorder="1"/>
    <xf numFmtId="0" fontId="20" fillId="0" borderId="0" xfId="0" applyFont="1" applyAlignment="1">
      <alignment horizontal="right"/>
    </xf>
    <xf numFmtId="168" fontId="20" fillId="0" borderId="0" xfId="4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8" fillId="5" borderId="5" xfId="0" applyFont="1" applyFill="1" applyBorder="1" applyAlignment="1">
      <alignment vertical="center" wrapText="1"/>
    </xf>
    <xf numFmtId="164" fontId="8" fillId="5" borderId="5" xfId="1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10" fillId="5" borderId="6" xfId="0" applyFont="1" applyFill="1" applyBorder="1" applyAlignment="1">
      <alignment vertical="center" wrapText="1"/>
    </xf>
    <xf numFmtId="164" fontId="10" fillId="5" borderId="6" xfId="1" applyNumberFormat="1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vertical="center" wrapText="1"/>
    </xf>
    <xf numFmtId="0" fontId="10" fillId="5" borderId="20" xfId="0" applyFont="1" applyFill="1" applyBorder="1" applyAlignment="1">
      <alignment vertical="center" wrapText="1"/>
    </xf>
    <xf numFmtId="164" fontId="1" fillId="5" borderId="20" xfId="1" applyNumberFormat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 wrapText="1"/>
    </xf>
    <xf numFmtId="164" fontId="1" fillId="5" borderId="21" xfId="1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vertical="center" wrapText="1"/>
    </xf>
    <xf numFmtId="164" fontId="1" fillId="5" borderId="22" xfId="1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8" fillId="5" borderId="5" xfId="0" applyNumberFormat="1" applyFont="1" applyFill="1" applyBorder="1" applyAlignment="1">
      <alignment horizontal="center" vertical="center" wrapText="1"/>
    </xf>
    <xf numFmtId="164" fontId="1" fillId="5" borderId="20" xfId="0" applyNumberFormat="1" applyFont="1" applyFill="1" applyBorder="1" applyAlignment="1">
      <alignment horizontal="center" vertical="center" wrapText="1"/>
    </xf>
    <xf numFmtId="164" fontId="1" fillId="5" borderId="21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vertical="center" wrapText="1"/>
    </xf>
    <xf numFmtId="164" fontId="1" fillId="5" borderId="26" xfId="0" applyNumberFormat="1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vertical="center" wrapText="1"/>
    </xf>
    <xf numFmtId="164" fontId="1" fillId="5" borderId="27" xfId="0" applyNumberFormat="1" applyFont="1" applyFill="1" applyBorder="1" applyAlignment="1">
      <alignment horizontal="center" vertical="center" wrapText="1"/>
    </xf>
    <xf numFmtId="168" fontId="0" fillId="5" borderId="0" xfId="4" applyNumberFormat="1" applyFont="1" applyFill="1"/>
    <xf numFmtId="0" fontId="15" fillId="5" borderId="0" xfId="0" applyFont="1" applyFill="1" applyBorder="1" applyAlignment="1">
      <alignment horizontal="center"/>
    </xf>
    <xf numFmtId="164" fontId="8" fillId="7" borderId="5" xfId="1" applyNumberFormat="1" applyFont="1" applyFill="1" applyBorder="1" applyAlignment="1">
      <alignment horizontal="center" vertical="center" wrapText="1"/>
    </xf>
    <xf numFmtId="164" fontId="10" fillId="7" borderId="6" xfId="1" applyNumberFormat="1" applyFont="1" applyFill="1" applyBorder="1" applyAlignment="1">
      <alignment horizontal="center" vertical="center" wrapText="1"/>
    </xf>
    <xf numFmtId="164" fontId="1" fillId="7" borderId="20" xfId="1" applyNumberFormat="1" applyFont="1" applyFill="1" applyBorder="1" applyAlignment="1">
      <alignment horizontal="center" vertical="center" wrapText="1"/>
    </xf>
    <xf numFmtId="164" fontId="1" fillId="7" borderId="21" xfId="1" applyNumberFormat="1" applyFont="1" applyFill="1" applyBorder="1" applyAlignment="1">
      <alignment horizontal="center" vertical="center" wrapText="1"/>
    </xf>
    <xf numFmtId="164" fontId="1" fillId="7" borderId="22" xfId="1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20" xfId="0" applyNumberFormat="1" applyFont="1" applyFill="1" applyBorder="1" applyAlignment="1">
      <alignment horizontal="center" vertical="center" wrapText="1"/>
    </xf>
    <xf numFmtId="164" fontId="10" fillId="5" borderId="21" xfId="0" applyNumberFormat="1" applyFont="1" applyFill="1" applyBorder="1" applyAlignment="1">
      <alignment horizontal="center" vertical="center" wrapText="1"/>
    </xf>
    <xf numFmtId="164" fontId="10" fillId="5" borderId="23" xfId="0" applyNumberFormat="1" applyFont="1" applyFill="1" applyBorder="1" applyAlignment="1">
      <alignment horizontal="center" vertical="center" wrapText="1"/>
    </xf>
    <xf numFmtId="164" fontId="10" fillId="5" borderId="26" xfId="0" applyNumberFormat="1" applyFont="1" applyFill="1" applyBorder="1" applyAlignment="1">
      <alignment horizontal="center" vertical="center" wrapText="1"/>
    </xf>
    <xf numFmtId="164" fontId="10" fillId="5" borderId="27" xfId="0" applyNumberFormat="1" applyFont="1" applyFill="1" applyBorder="1" applyAlignment="1">
      <alignment horizontal="center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164" fontId="1" fillId="7" borderId="20" xfId="0" applyNumberFormat="1" applyFont="1" applyFill="1" applyBorder="1" applyAlignment="1">
      <alignment horizontal="center" vertical="center" wrapText="1"/>
    </xf>
    <xf numFmtId="164" fontId="1" fillId="7" borderId="21" xfId="0" applyNumberFormat="1" applyFont="1" applyFill="1" applyBorder="1" applyAlignment="1">
      <alignment horizontal="center" vertical="center" wrapText="1"/>
    </xf>
    <xf numFmtId="164" fontId="1" fillId="7" borderId="23" xfId="0" applyNumberFormat="1" applyFont="1" applyFill="1" applyBorder="1" applyAlignment="1">
      <alignment horizontal="center" vertical="center" wrapText="1"/>
    </xf>
    <xf numFmtId="164" fontId="1" fillId="7" borderId="26" xfId="0" applyNumberFormat="1" applyFont="1" applyFill="1" applyBorder="1" applyAlignment="1">
      <alignment horizontal="center" vertical="center" wrapText="1"/>
    </xf>
    <xf numFmtId="164" fontId="1" fillId="7" borderId="27" xfId="0" applyNumberFormat="1" applyFont="1" applyFill="1" applyBorder="1" applyAlignment="1">
      <alignment horizontal="center" vertical="center" wrapText="1"/>
    </xf>
    <xf numFmtId="164" fontId="1" fillId="7" borderId="22" xfId="0" applyNumberFormat="1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wrapText="1"/>
    </xf>
    <xf numFmtId="0" fontId="10" fillId="8" borderId="21" xfId="0" applyFont="1" applyFill="1" applyBorder="1" applyAlignment="1">
      <alignment vertical="center" wrapText="1"/>
    </xf>
    <xf numFmtId="164" fontId="1" fillId="8" borderId="21" xfId="1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/>
    </xf>
    <xf numFmtId="0" fontId="9" fillId="5" borderId="7" xfId="0" applyFont="1" applyFill="1" applyBorder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9" fillId="5" borderId="6" xfId="0" applyFont="1" applyFill="1" applyBorder="1" applyAlignment="1">
      <alignment vertical="top" wrapText="1"/>
    </xf>
    <xf numFmtId="0" fontId="10" fillId="5" borderId="7" xfId="0" applyFont="1" applyFill="1" applyBorder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9" fillId="5" borderId="7" xfId="0" applyFont="1" applyFill="1" applyBorder="1" applyAlignment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9" fillId="5" borderId="6" xfId="0" applyFont="1" applyFill="1" applyBorder="1" applyAlignment="1">
      <alignment horizontal="justify" vertical="top" wrapText="1"/>
    </xf>
    <xf numFmtId="0" fontId="10" fillId="5" borderId="0" xfId="0" applyFont="1" applyFill="1" applyBorder="1" applyAlignment="1">
      <alignment vertical="top" wrapText="1"/>
    </xf>
    <xf numFmtId="0" fontId="10" fillId="5" borderId="24" xfId="0" applyFont="1" applyFill="1" applyBorder="1" applyAlignment="1">
      <alignment vertical="top" wrapText="1"/>
    </xf>
    <xf numFmtId="0" fontId="10" fillId="5" borderId="25" xfId="0" applyFont="1" applyFill="1" applyBorder="1" applyAlignment="1">
      <alignment vertical="top" wrapText="1"/>
    </xf>
    <xf numFmtId="0" fontId="19" fillId="6" borderId="17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</cellXfs>
  <cellStyles count="10">
    <cellStyle name="Accent1" xfId="8" builtinId="29"/>
    <cellStyle name="Check Cell" xfId="7" builtinId="23"/>
    <cellStyle name="Comma" xfId="2" builtinId="3"/>
    <cellStyle name="Currency" xfId="1" builtinId="4"/>
    <cellStyle name="Currency [0]" xfId="3" builtinId="7"/>
    <cellStyle name="Heading 1" xfId="5" builtinId="16"/>
    <cellStyle name="Heading 2" xfId="6" builtinId="17"/>
    <cellStyle name="Normal" xfId="0" builtinId="0"/>
    <cellStyle name="Normal_ANS Prices" xfId="9" xr:uid="{53CC75DA-0D6B-46DB-9F6F-0338FECE637A}"/>
    <cellStyle name="Percent" xfId="4" builtinId="5"/>
  </cellStyles>
  <dxfs count="60"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169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E7101B-7523-4DCC-8C25-C0DC8FE39BA6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×(1+</m:t>
                    </m:r>
                    <m:d>
                      <m:d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AU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p>
                            </m:sSup>
                          </m:num>
                          <m:den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×(1−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𝑋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0E7101B-7523-4DCC-8C25-C0DC8FE39BA6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:r>
                <a:rPr lang="en-AU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)×(1−𝑋^𝑡)</a:t>
              </a:r>
              <a:endParaRPr lang="en-AU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4C26E61-A637-4495-BF3D-47779EF539AA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14:m>
                <m:oMath xmlns:m="http://schemas.openxmlformats.org/officeDocument/2006/math"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×(1+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sup>
                          </m:sSup>
                        </m:den>
                      </m:f>
                    </m:e>
                  </m:d>
                  <m:r>
                    <a:rPr lang="en-GB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</m:t>
                      </m:r>
                      <m:sSup>
                        <m:sSup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𝑋</m:t>
                          </m:r>
                        </m:e>
                        <m:sup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p>
                      </m:sSup>
                    </m:e>
                  </m:d>
                  <m:r>
                    <a:rPr lang="en-AU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 </m:t>
                  </m:r>
                  <m:sSup>
                    <m:sSupPr>
                      <m:ctrlP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p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</m:oMath>
              </a14:m>
              <a:r>
                <a:rPr lang="en-AU" sz="1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4C26E61-A637-4495-BF3D-47779EF539AA}"/>
                </a:ext>
              </a:extLst>
            </xdr:cNvPr>
            <xdr:cNvSpPr txBox="1"/>
          </xdr:nvSpPr>
          <xdr:spPr>
            <a:xfrm>
              <a:off x="243840" y="381000"/>
              <a:ext cx="9319260" cy="7620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</a:t>
              </a:r>
              <a:r>
                <a:rPr lang="en-GB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×(1−𝑋^𝑡 )</a:t>
              </a:r>
              <a:r>
                <a:rPr lang="en-AU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𝐴^𝑡</a:t>
              </a:r>
              <a:r>
                <a:rPr lang="en-AU" sz="1000"/>
                <a:t> 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BCD7340-CB9C-4374-8DF2-0F8BF4ABF75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𝑃𝑟𝑖𝑐𝑒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×(1+</m:t>
                    </m:r>
                    <m:d>
                      <m:d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AU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p>
                            </m:sSup>
                          </m:num>
                          <m:den>
                            <m:sSup>
                              <m:sSupPr>
                                <m:ctrlP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𝐶𝑃𝐼</m:t>
                                </m:r>
                              </m:e>
                              <m:sup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lang="en-AU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sup>
                            </m:sSup>
                          </m:den>
                        </m:f>
                      </m:e>
                    </m:d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×(1−</m:t>
                    </m:r>
                    <m:sSup>
                      <m:sSupPr>
                        <m:ctrlP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𝑋</m:t>
                        </m:r>
                      </m:e>
                      <m:sup>
                        <m:r>
                          <a:rPr lang="en-AU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p>
                    </m:sSup>
                    <m:r>
                      <a:rPr lang="en-AU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BCD7340-CB9C-4374-8DF2-0F8BF4ABF75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1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1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/>
              <a:r>
                <a:rPr lang="en-AU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)×(1−𝑋^𝑡)</a:t>
              </a:r>
              <a:endParaRPr lang="en-AU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</xdr:row>
      <xdr:rowOff>0</xdr:rowOff>
    </xdr:from>
    <xdr:to>
      <xdr:col>10</xdr:col>
      <xdr:colOff>0</xdr:colOff>
      <xdr:row>6</xdr:row>
      <xdr:rowOff>30480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8F6980D-F532-4543-817C-92BE23C1F58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14:m>
                <m:oMath xmlns:m="http://schemas.openxmlformats.org/officeDocument/2006/math"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p>
                    <m:sSup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𝑃𝑟𝑖𝑐𝑒</m:t>
                      </m:r>
                    </m:e>
                    <m:sup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</m:t>
                      </m:r>
                    </m:sup>
                  </m:sSup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×(1+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p>
                          </m:sSup>
                        </m:num>
                        <m:den>
                          <m:sSup>
                            <m:sSupPr>
                              <m:ctrlP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𝐶𝑃𝐼</m:t>
                              </m:r>
                            </m:e>
                            <m:sup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  <m:r>
                                <a:rPr lang="en-AU" sz="1000" i="1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sup>
                          </m:sSup>
                        </m:den>
                      </m:f>
                    </m:e>
                  </m:d>
                  <m:r>
                    <a:rPr lang="en-GB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  <m:r>
                    <a:rPr lang="en-AU" sz="10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d>
                    <m:dPr>
                      <m:ctrlP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AU" sz="10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</m:t>
                      </m:r>
                      <m:sSup>
                        <m:sSupPr>
                          <m:ctrlP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𝑋</m:t>
                          </m:r>
                        </m:e>
                        <m:sup>
                          <m:r>
                            <a:rPr lang="en-AU" sz="10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p>
                      </m:sSup>
                    </m:e>
                  </m:d>
                  <m:r>
                    <a:rPr lang="en-AU" sz="10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 </m:t>
                  </m:r>
                  <m:sSup>
                    <m:sSupPr>
                      <m:ctrlP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e>
                    <m:sup>
                      <m:r>
                        <a:rPr lang="en-AU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p>
                  </m:sSup>
                </m:oMath>
              </a14:m>
              <a:r>
                <a:rPr lang="en-AU" sz="1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8F6980D-F532-4543-817C-92BE23C1F582}"/>
                </a:ext>
              </a:extLst>
            </xdr:cNvPr>
            <xdr:cNvSpPr txBox="1"/>
          </xdr:nvSpPr>
          <xdr:spPr>
            <a:xfrm>
              <a:off x="581025" y="381000"/>
              <a:ext cx="6457950" cy="752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Initial price (2020-21)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as per AER Final Decision, subequent year prices escalated</a:t>
              </a:r>
              <a:r>
                <a:rPr lang="en-AU" sz="1000" i="0" baseline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by the following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 formula: </a:t>
              </a:r>
            </a:p>
            <a:p>
              <a:pPr algn="ctr"/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〖𝑃𝑟𝑖𝑐𝑒〗^𝑡= 〖𝑃𝑟𝑖𝑐𝑒〗^(𝑡−1)  ×(1+(〖𝐶𝑃𝐼〗^𝑡/〖𝐶𝑃𝐼〗^(𝑡−1) )</a:t>
              </a:r>
              <a:r>
                <a:rPr lang="en-GB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AU" sz="10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×(1−𝑋^𝑡 )</a:t>
              </a:r>
              <a:r>
                <a:rPr lang="en-AU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 𝐴^𝑡</a:t>
              </a:r>
              <a:r>
                <a:rPr lang="en-AU" sz="1000"/>
                <a:t> 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9E67-E69E-4831-AC64-2B257291E240}">
  <sheetPr>
    <tabColor theme="5"/>
  </sheetPr>
  <dimension ref="A1:N186"/>
  <sheetViews>
    <sheetView tabSelected="1" workbookViewId="0"/>
  </sheetViews>
  <sheetFormatPr defaultColWidth="8.86328125" defaultRowHeight="14.25" x14ac:dyDescent="0.45"/>
  <cols>
    <col min="1" max="1" width="4.3984375" style="3" customWidth="1"/>
    <col min="2" max="2" width="10.73046875" style="3" customWidth="1"/>
    <col min="3" max="3" width="19.59765625" style="3" customWidth="1"/>
    <col min="4" max="4" width="8.86328125" style="3"/>
    <col min="5" max="5" width="35.3984375" style="3" customWidth="1"/>
    <col min="6" max="10" width="8.86328125" style="4"/>
    <col min="11" max="16384" width="8.86328125" style="3"/>
  </cols>
  <sheetData>
    <row r="1" spans="1:14" ht="15.75" x14ac:dyDescent="0.5">
      <c r="A1" s="2" t="s">
        <v>279</v>
      </c>
      <c r="F1" s="3"/>
      <c r="G1" s="3"/>
      <c r="H1" s="3"/>
      <c r="I1" s="3"/>
      <c r="J1" s="3"/>
      <c r="M1" s="4"/>
      <c r="N1" s="4"/>
    </row>
    <row r="2" spans="1:14" x14ac:dyDescent="0.45">
      <c r="F2" s="3"/>
      <c r="G2" s="3"/>
      <c r="H2" s="3"/>
      <c r="I2" s="3"/>
      <c r="J2" s="3"/>
      <c r="M2" s="4"/>
      <c r="N2" s="4"/>
    </row>
    <row r="3" spans="1:14" x14ac:dyDescent="0.45">
      <c r="F3" s="3"/>
      <c r="G3" s="3"/>
      <c r="H3" s="3"/>
      <c r="I3" s="3"/>
      <c r="J3" s="3"/>
      <c r="L3" s="4"/>
      <c r="M3" s="4"/>
    </row>
    <row r="4" spans="1:14" x14ac:dyDescent="0.45">
      <c r="F4" s="3"/>
      <c r="G4" s="3"/>
      <c r="H4" s="3"/>
      <c r="I4" s="3"/>
      <c r="J4" s="3"/>
      <c r="L4" s="4"/>
      <c r="M4" s="4"/>
    </row>
    <row r="5" spans="1:14" x14ac:dyDescent="0.45">
      <c r="F5" s="3"/>
      <c r="G5" s="3"/>
      <c r="H5" s="3"/>
      <c r="I5" s="3"/>
      <c r="J5" s="3"/>
      <c r="L5" s="4"/>
      <c r="M5" s="4"/>
    </row>
    <row r="6" spans="1:14" x14ac:dyDescent="0.45">
      <c r="F6" s="3"/>
      <c r="G6" s="3"/>
      <c r="H6" s="3"/>
      <c r="I6" s="3"/>
      <c r="J6" s="3"/>
      <c r="L6" s="4"/>
      <c r="M6" s="4"/>
    </row>
    <row r="7" spans="1:14" x14ac:dyDescent="0.45">
      <c r="F7" s="3"/>
      <c r="G7" s="3"/>
      <c r="H7" s="3"/>
      <c r="I7" s="3"/>
      <c r="J7" s="3"/>
      <c r="L7" s="4"/>
      <c r="M7" s="4"/>
    </row>
    <row r="8" spans="1:14" x14ac:dyDescent="0.45">
      <c r="B8" s="5"/>
      <c r="C8" s="6"/>
      <c r="D8" s="6"/>
      <c r="E8" s="6"/>
      <c r="F8" s="7" t="s">
        <v>227</v>
      </c>
      <c r="G8" s="7" t="s">
        <v>228</v>
      </c>
      <c r="H8" s="7" t="s">
        <v>229</v>
      </c>
      <c r="I8" s="7" t="s">
        <v>230</v>
      </c>
      <c r="J8" s="8" t="s">
        <v>231</v>
      </c>
      <c r="K8" s="9"/>
      <c r="L8" s="10"/>
      <c r="M8" s="10"/>
    </row>
    <row r="9" spans="1:14" x14ac:dyDescent="0.45">
      <c r="B9" s="11" t="s">
        <v>232</v>
      </c>
      <c r="C9" s="12"/>
      <c r="D9" s="12"/>
      <c r="E9" s="12"/>
      <c r="F9" s="13"/>
      <c r="G9" s="14">
        <v>2.2700000000000001E-2</v>
      </c>
      <c r="H9" s="14">
        <v>2.2700000000000001E-2</v>
      </c>
      <c r="I9" s="14">
        <v>2.2700000000000001E-2</v>
      </c>
      <c r="J9" s="15">
        <v>2.2700000000000001E-2</v>
      </c>
      <c r="K9" s="9"/>
      <c r="L9" s="10"/>
      <c r="M9" s="10"/>
    </row>
    <row r="10" spans="1:14" x14ac:dyDescent="0.45">
      <c r="B10" s="11" t="s">
        <v>233</v>
      </c>
      <c r="C10" s="16"/>
      <c r="D10" s="16"/>
      <c r="E10" s="16"/>
      <c r="F10" s="17">
        <v>116.2</v>
      </c>
      <c r="G10" s="17">
        <v>117.2</v>
      </c>
      <c r="H10" s="17"/>
      <c r="I10" s="17"/>
      <c r="J10" s="18"/>
      <c r="K10" s="19"/>
      <c r="L10" s="20"/>
      <c r="M10" s="20"/>
    </row>
    <row r="11" spans="1:14" x14ac:dyDescent="0.45">
      <c r="B11" s="11" t="s">
        <v>235</v>
      </c>
      <c r="C11" s="16"/>
      <c r="D11" s="16"/>
      <c r="E11" s="16"/>
      <c r="F11" s="21"/>
      <c r="G11" s="22">
        <v>0</v>
      </c>
      <c r="H11" s="22">
        <v>0</v>
      </c>
      <c r="I11" s="22">
        <v>0</v>
      </c>
      <c r="J11" s="23">
        <v>0</v>
      </c>
      <c r="K11" s="19"/>
      <c r="L11" s="20"/>
      <c r="M11" s="20"/>
    </row>
    <row r="12" spans="1:14" x14ac:dyDescent="0.45">
      <c r="B12" s="24" t="s">
        <v>234</v>
      </c>
      <c r="C12" s="25"/>
      <c r="D12" s="25"/>
      <c r="E12" s="25"/>
      <c r="F12" s="26"/>
      <c r="G12" s="27">
        <v>0</v>
      </c>
      <c r="H12" s="27">
        <v>0</v>
      </c>
      <c r="I12" s="27">
        <v>0</v>
      </c>
      <c r="J12" s="28">
        <v>0</v>
      </c>
      <c r="K12" s="19"/>
      <c r="L12" s="20"/>
      <c r="M12" s="20"/>
    </row>
    <row r="13" spans="1:14" x14ac:dyDescent="0.45">
      <c r="F13" s="3"/>
      <c r="G13" s="30"/>
      <c r="H13" s="3"/>
      <c r="I13" s="3"/>
      <c r="J13" s="3"/>
      <c r="L13" s="29"/>
      <c r="M13" s="31"/>
      <c r="N13" s="31"/>
    </row>
    <row r="14" spans="1:14" ht="27" thickBot="1" x14ac:dyDescent="0.5">
      <c r="F14" s="78" t="s">
        <v>236</v>
      </c>
      <c r="G14" s="97" t="s">
        <v>286</v>
      </c>
      <c r="H14" s="100" t="s">
        <v>237</v>
      </c>
      <c r="I14" s="100"/>
      <c r="J14" s="100"/>
    </row>
    <row r="15" spans="1:14" ht="26.65" thickBot="1" x14ac:dyDescent="0.5">
      <c r="B15" s="51" t="s">
        <v>97</v>
      </c>
      <c r="C15" s="51" t="s">
        <v>98</v>
      </c>
      <c r="D15" s="51" t="s">
        <v>99</v>
      </c>
      <c r="E15" s="51" t="s">
        <v>100</v>
      </c>
      <c r="F15" s="52" t="s">
        <v>281</v>
      </c>
      <c r="G15" s="79" t="s">
        <v>282</v>
      </c>
      <c r="H15" s="52" t="s">
        <v>283</v>
      </c>
      <c r="I15" s="52" t="s">
        <v>284</v>
      </c>
      <c r="J15" s="52" t="s">
        <v>285</v>
      </c>
    </row>
    <row r="16" spans="1:14" ht="14.65" thickBot="1" x14ac:dyDescent="0.5">
      <c r="B16" s="53" t="s">
        <v>106</v>
      </c>
      <c r="C16" s="54" t="s">
        <v>107</v>
      </c>
      <c r="D16" s="54"/>
      <c r="E16" s="54" t="s">
        <v>108</v>
      </c>
      <c r="F16" s="55">
        <f>'FD - LED Tariffs Smoothed'!D9</f>
        <v>3.0291611306526076</v>
      </c>
      <c r="G16" s="80">
        <f>F16*(1+(IF(G$10&gt;0,(G$10/F$10-1),G$9)))*(1-G$11)+G$12</f>
        <v>3.055229642964592</v>
      </c>
      <c r="H16" s="55">
        <f>G16*(1+(IF(H$10&gt;0,(H$10/G$10-1),H$9)))*(1-H$11)+H$12</f>
        <v>3.1245833558598881</v>
      </c>
      <c r="I16" s="55">
        <f>H16*(1+(IF(I$10&gt;0,(I$10/H$10-1),I$9)))*(1-I$11)+I$12</f>
        <v>3.1955113980379073</v>
      </c>
      <c r="J16" s="55">
        <f>I16*(1+(IF(J$10&gt;0,(J$10/I$10-1),J$9)))*(1-J$11)+J$12</f>
        <v>3.2680495067733677</v>
      </c>
      <c r="L16" s="77"/>
    </row>
    <row r="17" spans="2:12" ht="14.65" thickBot="1" x14ac:dyDescent="0.5">
      <c r="B17" s="101" t="s">
        <v>109</v>
      </c>
      <c r="C17" s="104" t="s">
        <v>24</v>
      </c>
      <c r="D17" s="56" t="s">
        <v>5</v>
      </c>
      <c r="E17" s="57" t="s">
        <v>110</v>
      </c>
      <c r="F17" s="58">
        <f>VLOOKUP(D17,'FD - LED Tariffs Smoothed'!$C$9:$H$26,3,FALSE)</f>
        <v>12.281668271846316</v>
      </c>
      <c r="G17" s="81">
        <f t="shared" ref="G17:J17" si="0">F17*(1+(IF(G$10&gt;0,(G$10/F$10-1),G$9)))*(1-G$11)+G$12</f>
        <v>12.387362491053254</v>
      </c>
      <c r="H17" s="58">
        <f t="shared" si="0"/>
        <v>12.668555619600163</v>
      </c>
      <c r="I17" s="58">
        <f t="shared" si="0"/>
        <v>12.956131832165086</v>
      </c>
      <c r="J17" s="58">
        <f t="shared" si="0"/>
        <v>13.250236024755234</v>
      </c>
      <c r="L17" s="65"/>
    </row>
    <row r="18" spans="2:12" ht="14.65" thickBot="1" x14ac:dyDescent="0.5">
      <c r="B18" s="102"/>
      <c r="C18" s="105"/>
      <c r="D18" s="59" t="s">
        <v>2</v>
      </c>
      <c r="E18" s="59" t="s">
        <v>1</v>
      </c>
      <c r="F18" s="60">
        <f>VLOOKUP(D18,'FD - LED Tariffs Smoothed'!$C$9:$H$26,3,FALSE)</f>
        <v>12.420664131211854</v>
      </c>
      <c r="G18" s="82">
        <f t="shared" ref="G18:J18" si="1">F18*(1+(IF(G$10&gt;0,(G$10/F$10-1),G$9)))*(1-G$11)+G$12</f>
        <v>12.527554528210235</v>
      </c>
      <c r="H18" s="60">
        <f t="shared" si="1"/>
        <v>12.811930016000607</v>
      </c>
      <c r="I18" s="60">
        <f t="shared" si="1"/>
        <v>13.10276082736382</v>
      </c>
      <c r="J18" s="60">
        <f t="shared" si="1"/>
        <v>13.400193498144978</v>
      </c>
    </row>
    <row r="19" spans="2:12" ht="14.65" thickBot="1" x14ac:dyDescent="0.5">
      <c r="B19" s="102"/>
      <c r="C19" s="105"/>
      <c r="D19" s="59" t="s">
        <v>4</v>
      </c>
      <c r="E19" s="61" t="s">
        <v>3</v>
      </c>
      <c r="F19" s="60">
        <f>VLOOKUP(D19,'FD - LED Tariffs Smoothed'!$C$9:$H$26,3,FALSE)</f>
        <v>12.823020566217348</v>
      </c>
      <c r="G19" s="82">
        <f t="shared" ref="G19:J19" si="2">F19*(1+(IF(G$10&gt;0,(G$10/F$10-1),G$9)))*(1-G$11)+G$12</f>
        <v>12.933373583138323</v>
      </c>
      <c r="H19" s="60">
        <f t="shared" si="2"/>
        <v>13.226961163475561</v>
      </c>
      <c r="I19" s="60">
        <f t="shared" si="2"/>
        <v>13.527213181886456</v>
      </c>
      <c r="J19" s="60">
        <f t="shared" si="2"/>
        <v>13.834280921115278</v>
      </c>
    </row>
    <row r="20" spans="2:12" ht="14.65" thickBot="1" x14ac:dyDescent="0.5">
      <c r="B20" s="102"/>
      <c r="C20" s="105"/>
      <c r="D20" s="59" t="s">
        <v>111</v>
      </c>
      <c r="E20" s="61" t="s">
        <v>112</v>
      </c>
      <c r="F20" s="60">
        <f>VLOOKUP(D20,'FD - LED Tariffs Smoothed'!$C$9:$H$26,3,FALSE)</f>
        <v>12.310930558028533</v>
      </c>
      <c r="G20" s="82">
        <f t="shared" ref="G20:J20" si="3">F20*(1+(IF(G$10&gt;0,(G$10/F$10-1),G$9)))*(1-G$11)+G$12</f>
        <v>12.416876604138933</v>
      </c>
      <c r="H20" s="60">
        <f t="shared" si="3"/>
        <v>12.698739703052887</v>
      </c>
      <c r="I20" s="60">
        <f t="shared" si="3"/>
        <v>12.987001094312186</v>
      </c>
      <c r="J20" s="60">
        <f t="shared" si="3"/>
        <v>13.281806019153072</v>
      </c>
    </row>
    <row r="21" spans="2:12" ht="14.65" thickBot="1" x14ac:dyDescent="0.5">
      <c r="B21" s="102"/>
      <c r="C21" s="105"/>
      <c r="D21" s="59" t="s">
        <v>18</v>
      </c>
      <c r="E21" s="61" t="s">
        <v>113</v>
      </c>
      <c r="F21" s="60">
        <f>VLOOKUP(D21,'FD - LED Tariffs Smoothed'!$C$9:$H$26,3,FALSE)</f>
        <v>12.310930558028533</v>
      </c>
      <c r="G21" s="82">
        <f t="shared" ref="G21:J21" si="4">F21*(1+(IF(G$10&gt;0,(G$10/F$10-1),G$9)))*(1-G$11)+G$12</f>
        <v>12.416876604138933</v>
      </c>
      <c r="H21" s="60">
        <f t="shared" si="4"/>
        <v>12.698739703052887</v>
      </c>
      <c r="I21" s="60">
        <f t="shared" si="4"/>
        <v>12.987001094312186</v>
      </c>
      <c r="J21" s="60">
        <f t="shared" si="4"/>
        <v>13.281806019153072</v>
      </c>
    </row>
    <row r="22" spans="2:12" ht="14.65" thickBot="1" x14ac:dyDescent="0.5">
      <c r="B22" s="102"/>
      <c r="C22" s="105"/>
      <c r="D22" s="59" t="s">
        <v>7</v>
      </c>
      <c r="E22" s="61" t="s">
        <v>114</v>
      </c>
      <c r="F22" s="60">
        <f>VLOOKUP(D22,'FD - LED Tariffs Smoothed'!$C$9:$H$26,3,FALSE)</f>
        <v>17.651297786283333</v>
      </c>
      <c r="G22" s="82">
        <f t="shared" ref="G22:J22" si="5">F22*(1+(IF(G$10&gt;0,(G$10/F$10-1),G$9)))*(1-G$11)+G$12</f>
        <v>17.803202242275443</v>
      </c>
      <c r="H22" s="60">
        <f t="shared" si="5"/>
        <v>18.207334933175094</v>
      </c>
      <c r="I22" s="60">
        <f t="shared" si="5"/>
        <v>18.620641436158166</v>
      </c>
      <c r="J22" s="60">
        <f t="shared" si="5"/>
        <v>19.043329996758956</v>
      </c>
    </row>
    <row r="23" spans="2:12" ht="14.65" thickBot="1" x14ac:dyDescent="0.5">
      <c r="B23" s="102"/>
      <c r="C23" s="105"/>
      <c r="D23" s="59" t="s">
        <v>19</v>
      </c>
      <c r="E23" s="61" t="s">
        <v>115</v>
      </c>
      <c r="F23" s="60">
        <f>VLOOKUP(D23,'FD - LED Tariffs Smoothed'!$C$9:$H$26,3,FALSE)</f>
        <v>15.800458185258041</v>
      </c>
      <c r="G23" s="82">
        <f t="shared" ref="G23:J23" si="6">F23*(1+(IF(G$10&gt;0,(G$10/F$10-1),G$9)))*(1-G$11)+G$12</f>
        <v>15.936434589606217</v>
      </c>
      <c r="H23" s="60">
        <f t="shared" si="6"/>
        <v>16.298191654790276</v>
      </c>
      <c r="I23" s="60">
        <f t="shared" si="6"/>
        <v>16.668160605354014</v>
      </c>
      <c r="J23" s="60">
        <f t="shared" si="6"/>
        <v>17.046527851095551</v>
      </c>
    </row>
    <row r="24" spans="2:12" ht="14.65" thickBot="1" x14ac:dyDescent="0.5">
      <c r="B24" s="102"/>
      <c r="C24" s="105"/>
      <c r="D24" s="59" t="s">
        <v>116</v>
      </c>
      <c r="E24" s="61" t="s">
        <v>117</v>
      </c>
      <c r="F24" s="60">
        <f>VLOOKUP(D24,'FD - LED Tariffs Smoothed'!$C$9:$H$26,3,FALSE)</f>
        <v>12.310930558028533</v>
      </c>
      <c r="G24" s="82">
        <f t="shared" ref="G24:J24" si="7">F24*(1+(IF(G$10&gt;0,(G$10/F$10-1),G$9)))*(1-G$11)+G$12</f>
        <v>12.416876604138933</v>
      </c>
      <c r="H24" s="60">
        <f t="shared" si="7"/>
        <v>12.698739703052887</v>
      </c>
      <c r="I24" s="60">
        <f t="shared" si="7"/>
        <v>12.987001094312186</v>
      </c>
      <c r="J24" s="60">
        <f t="shared" si="7"/>
        <v>13.281806019153072</v>
      </c>
    </row>
    <row r="25" spans="2:12" ht="14.65" thickBot="1" x14ac:dyDescent="0.5">
      <c r="B25" s="102"/>
      <c r="C25" s="105"/>
      <c r="D25" s="59" t="s">
        <v>118</v>
      </c>
      <c r="E25" s="61" t="s">
        <v>119</v>
      </c>
      <c r="F25" s="60">
        <f>VLOOKUP(D25,'FD - LED Tariffs Smoothed'!$C$9:$H$26,3,FALSE)</f>
        <v>12.310930558028533</v>
      </c>
      <c r="G25" s="82">
        <f t="shared" ref="G25:J25" si="8">F25*(1+(IF(G$10&gt;0,(G$10/F$10-1),G$9)))*(1-G$11)+G$12</f>
        <v>12.416876604138933</v>
      </c>
      <c r="H25" s="60">
        <f t="shared" si="8"/>
        <v>12.698739703052887</v>
      </c>
      <c r="I25" s="60">
        <f t="shared" si="8"/>
        <v>12.987001094312186</v>
      </c>
      <c r="J25" s="60">
        <f t="shared" si="8"/>
        <v>13.281806019153072</v>
      </c>
    </row>
    <row r="26" spans="2:12" ht="14.65" thickBot="1" x14ac:dyDescent="0.5">
      <c r="B26" s="102"/>
      <c r="C26" s="105"/>
      <c r="D26" s="59" t="s">
        <v>16</v>
      </c>
      <c r="E26" s="61" t="s">
        <v>120</v>
      </c>
      <c r="F26" s="60">
        <f>VLOOKUP(D26,'FD - LED Tariffs Smoothed'!$C$9:$H$26,3,FALSE)</f>
        <v>15.800458185258041</v>
      </c>
      <c r="G26" s="82">
        <f t="shared" ref="G26:J26" si="9">F26*(1+(IF(G$10&gt;0,(G$10/F$10-1),G$9)))*(1-G$11)+G$12</f>
        <v>15.936434589606217</v>
      </c>
      <c r="H26" s="60">
        <f t="shared" si="9"/>
        <v>16.298191654790276</v>
      </c>
      <c r="I26" s="60">
        <f t="shared" si="9"/>
        <v>16.668160605354014</v>
      </c>
      <c r="J26" s="60">
        <f t="shared" si="9"/>
        <v>17.046527851095551</v>
      </c>
    </row>
    <row r="27" spans="2:12" ht="14.65" thickBot="1" x14ac:dyDescent="0.5">
      <c r="B27" s="102"/>
      <c r="C27" s="105"/>
      <c r="D27" s="59" t="s">
        <v>17</v>
      </c>
      <c r="E27" s="61" t="s">
        <v>121</v>
      </c>
      <c r="F27" s="60">
        <f>VLOOKUP(D27,'FD - LED Tariffs Smoothed'!$C$9:$H$26,3,FALSE)</f>
        <v>15.800458185258041</v>
      </c>
      <c r="G27" s="82">
        <f t="shared" ref="G27:J27" si="10">F27*(1+(IF(G$10&gt;0,(G$10/F$10-1),G$9)))*(1-G$11)+G$12</f>
        <v>15.936434589606217</v>
      </c>
      <c r="H27" s="60">
        <f t="shared" si="10"/>
        <v>16.298191654790276</v>
      </c>
      <c r="I27" s="60">
        <f t="shared" si="10"/>
        <v>16.668160605354014</v>
      </c>
      <c r="J27" s="60">
        <f t="shared" si="10"/>
        <v>17.046527851095551</v>
      </c>
    </row>
    <row r="28" spans="2:12" ht="14.65" thickBot="1" x14ac:dyDescent="0.5">
      <c r="B28" s="102"/>
      <c r="C28" s="105"/>
      <c r="D28" s="59" t="s">
        <v>122</v>
      </c>
      <c r="E28" s="61" t="s">
        <v>123</v>
      </c>
      <c r="F28" s="60">
        <f>VLOOKUP(D28,'FD - LED Tariffs Smoothed'!$C$9:$H$26,3,FALSE)</f>
        <v>16.166236762535764</v>
      </c>
      <c r="G28" s="82">
        <f t="shared" ref="G28:J28" si="11">F28*(1+(IF(G$10&gt;0,(G$10/F$10-1),G$9)))*(1-G$11)+G$12</f>
        <v>16.305361003177207</v>
      </c>
      <c r="H28" s="60">
        <f t="shared" si="11"/>
        <v>16.675492697949331</v>
      </c>
      <c r="I28" s="60">
        <f t="shared" si="11"/>
        <v>17.054026382192781</v>
      </c>
      <c r="J28" s="60">
        <f t="shared" si="11"/>
        <v>17.441152781068556</v>
      </c>
    </row>
    <row r="29" spans="2:12" ht="14.65" thickBot="1" x14ac:dyDescent="0.5">
      <c r="B29" s="102"/>
      <c r="C29" s="105"/>
      <c r="D29" s="59" t="s">
        <v>124</v>
      </c>
      <c r="E29" s="61" t="s">
        <v>125</v>
      </c>
      <c r="F29" s="60">
        <f>VLOOKUP(D29,'FD - LED Tariffs Smoothed'!$C$9:$H$26,3,FALSE)</f>
        <v>12.056237046684194</v>
      </c>
      <c r="G29" s="82">
        <f t="shared" ref="G29:J29" si="12">F29*(1+(IF(G$10&gt;0,(G$10/F$10-1),G$9)))*(1-G$11)+G$12</f>
        <v>12.159991238135865</v>
      </c>
      <c r="H29" s="60">
        <f t="shared" si="12"/>
        <v>12.436023039241547</v>
      </c>
      <c r="I29" s="60">
        <f t="shared" si="12"/>
        <v>12.718320762232329</v>
      </c>
      <c r="J29" s="60">
        <f t="shared" si="12"/>
        <v>13.007026643535003</v>
      </c>
    </row>
    <row r="30" spans="2:12" ht="14.65" thickBot="1" x14ac:dyDescent="0.5">
      <c r="B30" s="102"/>
      <c r="C30" s="105"/>
      <c r="D30" s="59" t="s">
        <v>6</v>
      </c>
      <c r="E30" s="61" t="s">
        <v>126</v>
      </c>
      <c r="F30" s="60">
        <f>VLOOKUP(D30,'FD - LED Tariffs Smoothed'!$C$9:$H$26,3,FALSE)</f>
        <v>12.553013964748605</v>
      </c>
      <c r="G30" s="82">
        <f t="shared" ref="G30:J30" si="13">F30*(1+(IF(G$10&gt;0,(G$10/F$10-1),G$9)))*(1-G$11)+G$12</f>
        <v>12.661043344823893</v>
      </c>
      <c r="H30" s="60">
        <f t="shared" si="13"/>
        <v>12.948449028751394</v>
      </c>
      <c r="I30" s="60">
        <f t="shared" si="13"/>
        <v>13.242378821704051</v>
      </c>
      <c r="J30" s="60">
        <f t="shared" si="13"/>
        <v>13.542980820956732</v>
      </c>
    </row>
    <row r="31" spans="2:12" ht="14.65" thickBot="1" x14ac:dyDescent="0.5">
      <c r="B31" s="102"/>
      <c r="C31" s="105"/>
      <c r="D31" s="59" t="s">
        <v>127</v>
      </c>
      <c r="E31" s="61" t="s">
        <v>128</v>
      </c>
      <c r="F31" s="60">
        <f>VLOOKUP(D31,'FD - LED Tariffs Smoothed'!$C$9:$H$26,3,FALSE)</f>
        <v>15.017597654195141</v>
      </c>
      <c r="G31" s="82">
        <f t="shared" ref="G31:J31" si="14">F31*(1+(IF(G$10&gt;0,(G$10/F$10-1),G$9)))*(1-G$11)+G$12</f>
        <v>15.146836876692516</v>
      </c>
      <c r="H31" s="60">
        <f t="shared" si="14"/>
        <v>15.490670073793435</v>
      </c>
      <c r="I31" s="60">
        <f t="shared" si="14"/>
        <v>15.842308284468546</v>
      </c>
      <c r="J31" s="60">
        <f t="shared" si="14"/>
        <v>16.201928682525981</v>
      </c>
    </row>
    <row r="32" spans="2:12" ht="14.65" thickBot="1" x14ac:dyDescent="0.5">
      <c r="B32" s="102"/>
      <c r="C32" s="105"/>
      <c r="D32" s="59" t="s">
        <v>129</v>
      </c>
      <c r="E32" s="61" t="s">
        <v>130</v>
      </c>
      <c r="F32" s="60">
        <f>VLOOKUP(D32,'FD - LED Tariffs Smoothed'!$C$9:$H$26,3,FALSE)</f>
        <v>16.045340087313754</v>
      </c>
      <c r="G32" s="82">
        <f t="shared" ref="G32:J32" si="15">F32*(1+(IF(G$10&gt;0,(G$10/F$10-1),G$9)))*(1-G$11)+G$12</f>
        <v>16.183423909063443</v>
      </c>
      <c r="H32" s="60">
        <f t="shared" si="15"/>
        <v>16.550787631799182</v>
      </c>
      <c r="I32" s="60">
        <f t="shared" si="15"/>
        <v>16.92649051104102</v>
      </c>
      <c r="J32" s="60">
        <f t="shared" si="15"/>
        <v>17.310721845641652</v>
      </c>
    </row>
    <row r="33" spans="2:10" ht="14.65" thickBot="1" x14ac:dyDescent="0.5">
      <c r="B33" s="102"/>
      <c r="C33" s="105"/>
      <c r="D33" s="59" t="s">
        <v>131</v>
      </c>
      <c r="E33" s="61" t="s">
        <v>132</v>
      </c>
      <c r="F33" s="60">
        <f>VLOOKUP(D33,'FD - LED Tariffs Smoothed'!$C$9:$H$26,3,FALSE)</f>
        <v>15.190034517225389</v>
      </c>
      <c r="G33" s="82">
        <f t="shared" ref="G33:J33" si="16">F33*(1+(IF(G$10&gt;0,(G$10/F$10-1),G$9)))*(1-G$11)+G$12</f>
        <v>15.320757705841785</v>
      </c>
      <c r="H33" s="60">
        <f t="shared" si="16"/>
        <v>15.668538905764393</v>
      </c>
      <c r="I33" s="60">
        <f t="shared" si="16"/>
        <v>16.024214738925245</v>
      </c>
      <c r="J33" s="60">
        <f t="shared" si="16"/>
        <v>16.387964413498846</v>
      </c>
    </row>
    <row r="34" spans="2:10" ht="14.65" thickBot="1" x14ac:dyDescent="0.5">
      <c r="B34" s="102"/>
      <c r="C34" s="106"/>
      <c r="D34" s="62" t="s">
        <v>133</v>
      </c>
      <c r="E34" s="63" t="s">
        <v>134</v>
      </c>
      <c r="F34" s="64">
        <f>VLOOKUP(D34,'FD - LED Tariffs Smoothed'!$C$9:$H$26,3,FALSE)</f>
        <v>16.217776950344007</v>
      </c>
      <c r="G34" s="83">
        <f t="shared" ref="G34:J34" si="17">F34*(1+(IF(G$10&gt;0,(G$10/F$10-1),G$9)))*(1-G$11)+G$12</f>
        <v>16.357344738212717</v>
      </c>
      <c r="H34" s="64">
        <f t="shared" si="17"/>
        <v>16.728656463770143</v>
      </c>
      <c r="I34" s="64">
        <f t="shared" si="17"/>
        <v>17.108396965497725</v>
      </c>
      <c r="J34" s="64">
        <f t="shared" si="17"/>
        <v>17.496757576614524</v>
      </c>
    </row>
    <row r="35" spans="2:10" ht="14.65" thickBot="1" x14ac:dyDescent="0.5">
      <c r="B35" s="102"/>
      <c r="C35" s="104" t="s">
        <v>23</v>
      </c>
      <c r="D35" s="56" t="s">
        <v>5</v>
      </c>
      <c r="E35" s="57" t="s">
        <v>110</v>
      </c>
      <c r="F35" s="58">
        <f>VLOOKUP(D35,'FD - LED Tariffs Smoothed'!$C$9:$H$26,4,FALSE)</f>
        <v>52.857571874083334</v>
      </c>
      <c r="G35" s="81">
        <f t="shared" ref="G35:J35" si="18">F35*(1+(IF(G$10&gt;0,(G$10/F$10-1),G$9)))*(1-G$11)+G$12</f>
        <v>53.312456313619336</v>
      </c>
      <c r="H35" s="58">
        <f t="shared" si="18"/>
        <v>54.522649071938488</v>
      </c>
      <c r="I35" s="58">
        <f t="shared" si="18"/>
        <v>55.760313205871491</v>
      </c>
      <c r="J35" s="58">
        <f t="shared" si="18"/>
        <v>57.026072315644768</v>
      </c>
    </row>
    <row r="36" spans="2:10" ht="14.65" thickBot="1" x14ac:dyDescent="0.5">
      <c r="B36" s="102"/>
      <c r="C36" s="105"/>
      <c r="D36" s="59" t="s">
        <v>2</v>
      </c>
      <c r="E36" s="59" t="s">
        <v>1</v>
      </c>
      <c r="F36" s="60">
        <f>VLOOKUP(D36,'FD - LED Tariffs Smoothed'!$C$9:$H$26,4,FALSE)</f>
        <v>52.988490080135456</v>
      </c>
      <c r="G36" s="82">
        <f t="shared" ref="G36:J36" si="19">F36*(1+(IF(G$10&gt;0,(G$10/F$10-1),G$9)))*(1-G$11)+G$12</f>
        <v>53.44450118237414</v>
      </c>
      <c r="H36" s="60">
        <f t="shared" si="19"/>
        <v>54.657691359214027</v>
      </c>
      <c r="I36" s="60">
        <f t="shared" si="19"/>
        <v>55.898420953068182</v>
      </c>
      <c r="J36" s="60">
        <f t="shared" si="19"/>
        <v>57.16731510870283</v>
      </c>
    </row>
    <row r="37" spans="2:10" ht="14.65" thickBot="1" x14ac:dyDescent="0.5">
      <c r="B37" s="102"/>
      <c r="C37" s="105"/>
      <c r="D37" s="59" t="s">
        <v>4</v>
      </c>
      <c r="E37" s="61" t="s">
        <v>3</v>
      </c>
      <c r="F37" s="60">
        <f>VLOOKUP(D37,'FD - LED Tariffs Smoothed'!$C$9:$H$26,4,FALSE)</f>
        <v>53.36746383449686</v>
      </c>
      <c r="G37" s="82">
        <f t="shared" ref="G37:J37" si="20">F37*(1+(IF(G$10&gt;0,(G$10/F$10-1),G$9)))*(1-G$11)+G$12</f>
        <v>53.826736328769634</v>
      </c>
      <c r="H37" s="60">
        <f t="shared" si="20"/>
        <v>55.048603243432702</v>
      </c>
      <c r="I37" s="60">
        <f t="shared" si="20"/>
        <v>56.298206537058618</v>
      </c>
      <c r="J37" s="60">
        <f t="shared" si="20"/>
        <v>57.576175825449845</v>
      </c>
    </row>
    <row r="38" spans="2:10" ht="14.65" thickBot="1" x14ac:dyDescent="0.5">
      <c r="B38" s="102"/>
      <c r="C38" s="105"/>
      <c r="D38" s="59" t="s">
        <v>111</v>
      </c>
      <c r="E38" s="61" t="s">
        <v>112</v>
      </c>
      <c r="F38" s="60">
        <f>VLOOKUP(D38,'FD - LED Tariffs Smoothed'!$C$9:$H$26,4,FALSE)</f>
        <v>52.885133601673253</v>
      </c>
      <c r="G38" s="82">
        <f t="shared" ref="G38:J38" si="21">F38*(1+(IF(G$10&gt;0,(G$10/F$10-1),G$9)))*(1-G$11)+G$12</f>
        <v>53.34025523335719</v>
      </c>
      <c r="H38" s="60">
        <f t="shared" si="21"/>
        <v>54.551079027154394</v>
      </c>
      <c r="I38" s="60">
        <f t="shared" si="21"/>
        <v>55.789388521070798</v>
      </c>
      <c r="J38" s="60">
        <f t="shared" si="21"/>
        <v>57.055807640499104</v>
      </c>
    </row>
    <row r="39" spans="2:10" ht="14.65" thickBot="1" x14ac:dyDescent="0.5">
      <c r="B39" s="102"/>
      <c r="C39" s="105"/>
      <c r="D39" s="59" t="s">
        <v>18</v>
      </c>
      <c r="E39" s="61" t="s">
        <v>113</v>
      </c>
      <c r="F39" s="60">
        <f>VLOOKUP(D39,'FD - LED Tariffs Smoothed'!$C$9:$H$26,4,FALSE)</f>
        <v>52.885133601673253</v>
      </c>
      <c r="G39" s="82">
        <f t="shared" ref="G39:J39" si="22">F39*(1+(IF(G$10&gt;0,(G$10/F$10-1),G$9)))*(1-G$11)+G$12</f>
        <v>53.34025523335719</v>
      </c>
      <c r="H39" s="60">
        <f t="shared" si="22"/>
        <v>54.551079027154394</v>
      </c>
      <c r="I39" s="60">
        <f t="shared" si="22"/>
        <v>55.789388521070798</v>
      </c>
      <c r="J39" s="60">
        <f t="shared" si="22"/>
        <v>57.055807640499104</v>
      </c>
    </row>
    <row r="40" spans="2:10" ht="14.65" thickBot="1" x14ac:dyDescent="0.5">
      <c r="B40" s="102"/>
      <c r="C40" s="105"/>
      <c r="D40" s="59" t="s">
        <v>7</v>
      </c>
      <c r="E40" s="61" t="s">
        <v>114</v>
      </c>
      <c r="F40" s="60">
        <f>VLOOKUP(D40,'FD - LED Tariffs Smoothed'!$C$9:$H$26,4,FALSE)</f>
        <v>57.915148886833663</v>
      </c>
      <c r="G40" s="82">
        <f t="shared" ref="G40:J40" si="23">F40*(1+(IF(G$10&gt;0,(G$10/F$10-1),G$9)))*(1-G$11)+G$12</f>
        <v>58.413558085515533</v>
      </c>
      <c r="H40" s="60">
        <f t="shared" si="23"/>
        <v>59.739545854056729</v>
      </c>
      <c r="I40" s="60">
        <f t="shared" si="23"/>
        <v>61.095633544943816</v>
      </c>
      <c r="J40" s="60">
        <f t="shared" si="23"/>
        <v>62.482504426414039</v>
      </c>
    </row>
    <row r="41" spans="2:10" ht="14.65" thickBot="1" x14ac:dyDescent="0.5">
      <c r="B41" s="102"/>
      <c r="C41" s="105"/>
      <c r="D41" s="59" t="s">
        <v>19</v>
      </c>
      <c r="E41" s="61" t="s">
        <v>115</v>
      </c>
      <c r="F41" s="60">
        <f>VLOOKUP(D41,'FD - LED Tariffs Smoothed'!$C$9:$H$26,4,FALSE)</f>
        <v>56.171869616771218</v>
      </c>
      <c r="G41" s="82">
        <f t="shared" ref="G41:J41" si="24">F41*(1+(IF(G$10&gt;0,(G$10/F$10-1),G$9)))*(1-G$11)+G$12</f>
        <v>56.655276412096271</v>
      </c>
      <c r="H41" s="60">
        <f t="shared" si="24"/>
        <v>57.941351186650856</v>
      </c>
      <c r="I41" s="60">
        <f t="shared" si="24"/>
        <v>59.256619858587825</v>
      </c>
      <c r="J41" s="60">
        <f t="shared" si="24"/>
        <v>60.601745129377768</v>
      </c>
    </row>
    <row r="42" spans="2:10" ht="14.65" thickBot="1" x14ac:dyDescent="0.5">
      <c r="B42" s="102"/>
      <c r="C42" s="105"/>
      <c r="D42" s="59" t="s">
        <v>116</v>
      </c>
      <c r="E42" s="61" t="s">
        <v>117</v>
      </c>
      <c r="F42" s="60">
        <f>VLOOKUP(D42,'FD - LED Tariffs Smoothed'!$C$9:$H$26,4,FALSE)</f>
        <v>52.885133601673253</v>
      </c>
      <c r="G42" s="82">
        <f t="shared" ref="G42:J42" si="25">F42*(1+(IF(G$10&gt;0,(G$10/F$10-1),G$9)))*(1-G$11)+G$12</f>
        <v>53.34025523335719</v>
      </c>
      <c r="H42" s="60">
        <f t="shared" si="25"/>
        <v>54.551079027154394</v>
      </c>
      <c r="I42" s="60">
        <f t="shared" si="25"/>
        <v>55.789388521070798</v>
      </c>
      <c r="J42" s="60">
        <f t="shared" si="25"/>
        <v>57.055807640499104</v>
      </c>
    </row>
    <row r="43" spans="2:10" ht="14.65" thickBot="1" x14ac:dyDescent="0.5">
      <c r="B43" s="102"/>
      <c r="C43" s="105"/>
      <c r="D43" s="59" t="s">
        <v>118</v>
      </c>
      <c r="E43" s="61" t="s">
        <v>119</v>
      </c>
      <c r="F43" s="60">
        <f>VLOOKUP(D43,'FD - LED Tariffs Smoothed'!$C$9:$H$26,4,FALSE)</f>
        <v>52.885133601673253</v>
      </c>
      <c r="G43" s="82">
        <f t="shared" ref="G43:J43" si="26">F43*(1+(IF(G$10&gt;0,(G$10/F$10-1),G$9)))*(1-G$11)+G$12</f>
        <v>53.34025523335719</v>
      </c>
      <c r="H43" s="60">
        <f t="shared" si="26"/>
        <v>54.551079027154394</v>
      </c>
      <c r="I43" s="60">
        <f t="shared" si="26"/>
        <v>55.789388521070798</v>
      </c>
      <c r="J43" s="60">
        <f t="shared" si="26"/>
        <v>57.055807640499104</v>
      </c>
    </row>
    <row r="44" spans="2:10" ht="14.65" thickBot="1" x14ac:dyDescent="0.5">
      <c r="B44" s="102"/>
      <c r="C44" s="105"/>
      <c r="D44" s="59" t="s">
        <v>16</v>
      </c>
      <c r="E44" s="61" t="s">
        <v>120</v>
      </c>
      <c r="F44" s="60">
        <f>VLOOKUP(D44,'FD - LED Tariffs Smoothed'!$C$9:$H$26,4,FALSE)</f>
        <v>56.171869616771218</v>
      </c>
      <c r="G44" s="82">
        <f t="shared" ref="G44:J44" si="27">F44*(1+(IF(G$10&gt;0,(G$10/F$10-1),G$9)))*(1-G$11)+G$12</f>
        <v>56.655276412096271</v>
      </c>
      <c r="H44" s="60">
        <f t="shared" si="27"/>
        <v>57.941351186650856</v>
      </c>
      <c r="I44" s="60">
        <f t="shared" si="27"/>
        <v>59.256619858587825</v>
      </c>
      <c r="J44" s="60">
        <f t="shared" si="27"/>
        <v>60.601745129377768</v>
      </c>
    </row>
    <row r="45" spans="2:10" ht="14.65" thickBot="1" x14ac:dyDescent="0.5">
      <c r="B45" s="102"/>
      <c r="C45" s="105"/>
      <c r="D45" s="59" t="s">
        <v>17</v>
      </c>
      <c r="E45" s="61" t="s">
        <v>121</v>
      </c>
      <c r="F45" s="60">
        <f>VLOOKUP(D45,'FD - LED Tariffs Smoothed'!$C$9:$H$26,4,FALSE)</f>
        <v>56.171869616771218</v>
      </c>
      <c r="G45" s="82">
        <f t="shared" ref="G45:J45" si="28">F45*(1+(IF(G$10&gt;0,(G$10/F$10-1),G$9)))*(1-G$11)+G$12</f>
        <v>56.655276412096271</v>
      </c>
      <c r="H45" s="60">
        <f t="shared" si="28"/>
        <v>57.941351186650856</v>
      </c>
      <c r="I45" s="60">
        <f t="shared" si="28"/>
        <v>59.256619858587825</v>
      </c>
      <c r="J45" s="60">
        <f t="shared" si="28"/>
        <v>60.601745129377768</v>
      </c>
    </row>
    <row r="46" spans="2:10" ht="14.65" thickBot="1" x14ac:dyDescent="0.5">
      <c r="B46" s="102"/>
      <c r="C46" s="105"/>
      <c r="D46" s="59" t="s">
        <v>122</v>
      </c>
      <c r="E46" s="61" t="s">
        <v>123</v>
      </c>
      <c r="F46" s="60">
        <f>VLOOKUP(D46,'FD - LED Tariffs Smoothed'!$C$9:$H$26,4,FALSE)</f>
        <v>56.516391211645228</v>
      </c>
      <c r="G46" s="82">
        <f t="shared" ref="G46:J46" si="29">F46*(1+(IF(G$10&gt;0,(G$10/F$10-1),G$9)))*(1-G$11)+G$12</f>
        <v>57.002762908819456</v>
      </c>
      <c r="H46" s="60">
        <f t="shared" si="29"/>
        <v>58.296725626849657</v>
      </c>
      <c r="I46" s="60">
        <f t="shared" si="29"/>
        <v>59.620061298579138</v>
      </c>
      <c r="J46" s="60">
        <f t="shared" si="29"/>
        <v>60.973436690056879</v>
      </c>
    </row>
    <row r="47" spans="2:10" ht="14.65" thickBot="1" x14ac:dyDescent="0.5">
      <c r="B47" s="102"/>
      <c r="C47" s="105"/>
      <c r="D47" s="59" t="s">
        <v>124</v>
      </c>
      <c r="E47" s="61" t="s">
        <v>125</v>
      </c>
      <c r="F47" s="60">
        <f>VLOOKUP(D47,'FD - LED Tariffs Smoothed'!$C$9:$H$26,4,FALSE)</f>
        <v>52.645241436895695</v>
      </c>
      <c r="G47" s="82">
        <f t="shared" ref="G47:J47" si="30">F47*(1+(IF(G$10&gt;0,(G$10/F$10-1),G$9)))*(1-G$11)+G$12</f>
        <v>53.098298592118546</v>
      </c>
      <c r="H47" s="60">
        <f t="shared" si="30"/>
        <v>54.303629970159633</v>
      </c>
      <c r="I47" s="60">
        <f t="shared" si="30"/>
        <v>55.536322370482253</v>
      </c>
      <c r="J47" s="60">
        <f t="shared" si="30"/>
        <v>56.796996888292199</v>
      </c>
    </row>
    <row r="48" spans="2:10" ht="14.65" thickBot="1" x14ac:dyDescent="0.5">
      <c r="B48" s="102"/>
      <c r="C48" s="105"/>
      <c r="D48" s="59" t="s">
        <v>6</v>
      </c>
      <c r="E48" s="61" t="s">
        <v>126</v>
      </c>
      <c r="F48" s="60">
        <f>VLOOKUP(D48,'FD - LED Tariffs Smoothed'!$C$9:$H$26,4,FALSE)</f>
        <v>53.113148489796139</v>
      </c>
      <c r="G48" s="82">
        <f t="shared" ref="G48:J48" si="31">F48*(1+(IF(G$10&gt;0,(G$10/F$10-1),G$9)))*(1-G$11)+G$12</f>
        <v>53.570232383856343</v>
      </c>
      <c r="H48" s="60">
        <f t="shared" si="31"/>
        <v>54.786276658969882</v>
      </c>
      <c r="I48" s="60">
        <f t="shared" si="31"/>
        <v>56.029925139128494</v>
      </c>
      <c r="J48" s="60">
        <f t="shared" si="31"/>
        <v>57.301804439786707</v>
      </c>
    </row>
    <row r="49" spans="2:10" ht="14.65" thickBot="1" x14ac:dyDescent="0.5">
      <c r="B49" s="102"/>
      <c r="C49" s="105"/>
      <c r="D49" s="59" t="s">
        <v>127</v>
      </c>
      <c r="E49" s="61" t="s">
        <v>128</v>
      </c>
      <c r="F49" s="60">
        <f>VLOOKUP(D49,'FD - LED Tariffs Smoothed'!$C$9:$H$26,4,FALSE)</f>
        <v>55.434504512633609</v>
      </c>
      <c r="G49" s="82">
        <f t="shared" ref="G49:J49" si="32">F49*(1+(IF(G$10&gt;0,(G$10/F$10-1),G$9)))*(1-G$11)+G$12</f>
        <v>55.911565653017718</v>
      </c>
      <c r="H49" s="60">
        <f t="shared" si="32"/>
        <v>57.180758193341219</v>
      </c>
      <c r="I49" s="60">
        <f t="shared" si="32"/>
        <v>58.478761404330065</v>
      </c>
      <c r="J49" s="60">
        <f t="shared" si="32"/>
        <v>59.806229288208357</v>
      </c>
    </row>
    <row r="50" spans="2:10" ht="14.65" thickBot="1" x14ac:dyDescent="0.5">
      <c r="B50" s="102"/>
      <c r="C50" s="105"/>
      <c r="D50" s="59" t="s">
        <v>129</v>
      </c>
      <c r="E50" s="61" t="s">
        <v>130</v>
      </c>
      <c r="F50" s="60">
        <f>VLOOKUP(D50,'FD - LED Tariffs Smoothed'!$C$9:$H$26,4,FALSE)</f>
        <v>56.402520367506554</v>
      </c>
      <c r="G50" s="82">
        <f t="shared" ref="G50:J50" si="33">F50*(1+(IF(G$10&gt;0,(G$10/F$10-1),G$9)))*(1-G$11)+G$12</f>
        <v>56.887912109051356</v>
      </c>
      <c r="H50" s="60">
        <f t="shared" si="33"/>
        <v>58.179267713926819</v>
      </c>
      <c r="I50" s="60">
        <f t="shared" si="33"/>
        <v>59.499937091032955</v>
      </c>
      <c r="J50" s="60">
        <f t="shared" si="33"/>
        <v>60.8505856629994</v>
      </c>
    </row>
    <row r="51" spans="2:10" ht="14.65" thickBot="1" x14ac:dyDescent="0.5">
      <c r="B51" s="102"/>
      <c r="C51" s="105"/>
      <c r="D51" s="59" t="s">
        <v>131</v>
      </c>
      <c r="E51" s="61" t="s">
        <v>132</v>
      </c>
      <c r="F51" s="60">
        <f>VLOOKUP(D51,'FD - LED Tariffs Smoothed'!$C$9:$H$26,4,FALSE)</f>
        <v>55.596920320329041</v>
      </c>
      <c r="G51" s="82">
        <f t="shared" ref="G51:J51" si="34">F51*(1+(IF(G$10&gt;0,(G$10/F$10-1),G$9)))*(1-G$11)+G$12</f>
        <v>56.075379187113285</v>
      </c>
      <c r="H51" s="60">
        <f t="shared" si="34"/>
        <v>57.34829029466075</v>
      </c>
      <c r="I51" s="60">
        <f t="shared" si="34"/>
        <v>58.650096484349547</v>
      </c>
      <c r="J51" s="60">
        <f t="shared" si="34"/>
        <v>59.981453674544277</v>
      </c>
    </row>
    <row r="52" spans="2:10" ht="14.65" thickBot="1" x14ac:dyDescent="0.5">
      <c r="B52" s="102"/>
      <c r="C52" s="106"/>
      <c r="D52" s="62" t="s">
        <v>133</v>
      </c>
      <c r="E52" s="63" t="s">
        <v>134</v>
      </c>
      <c r="F52" s="64">
        <f>VLOOKUP(D52,'FD - LED Tariffs Smoothed'!$C$9:$H$26,4,FALSE)</f>
        <v>56.564936175202014</v>
      </c>
      <c r="G52" s="83">
        <f t="shared" ref="G52:J52" si="35">F52*(1+(IF(G$10&gt;0,(G$10/F$10-1),G$9)))*(1-G$11)+G$12</f>
        <v>57.051725643146952</v>
      </c>
      <c r="H52" s="64">
        <f t="shared" si="35"/>
        <v>58.346799815246385</v>
      </c>
      <c r="I52" s="64">
        <f t="shared" si="35"/>
        <v>59.671272171052472</v>
      </c>
      <c r="J52" s="64">
        <f t="shared" si="35"/>
        <v>61.025810049335362</v>
      </c>
    </row>
    <row r="53" spans="2:10" ht="14.65" thickBot="1" x14ac:dyDescent="0.5">
      <c r="B53" s="102"/>
      <c r="C53" s="104" t="s">
        <v>15</v>
      </c>
      <c r="D53" s="57" t="s">
        <v>5</v>
      </c>
      <c r="E53" s="57" t="s">
        <v>110</v>
      </c>
      <c r="F53" s="58">
        <f>VLOOKUP(D53,'FD - LED Tariffs Smoothed'!$C$9:$H$26,5,FALSE)</f>
        <v>66.59486315682507</v>
      </c>
      <c r="G53" s="81">
        <f t="shared" ref="G53:J53" si="36">F53*(1+(IF(G$10&gt;0,(G$10/F$10-1),G$9)))*(1-G$11)+G$12</f>
        <v>67.167968691737499</v>
      </c>
      <c r="H53" s="58">
        <f t="shared" si="36"/>
        <v>68.692681581039935</v>
      </c>
      <c r="I53" s="58">
        <f t="shared" si="36"/>
        <v>70.252005452929538</v>
      </c>
      <c r="J53" s="58">
        <f t="shared" si="36"/>
        <v>71.846725976711028</v>
      </c>
    </row>
    <row r="54" spans="2:10" ht="14.65" thickBot="1" x14ac:dyDescent="0.5">
      <c r="B54" s="102"/>
      <c r="C54" s="105"/>
      <c r="D54" s="61" t="s">
        <v>2</v>
      </c>
      <c r="E54" s="61" t="s">
        <v>1</v>
      </c>
      <c r="F54" s="60">
        <f>VLOOKUP(D54,'FD - LED Tariffs Smoothed'!$C$9:$H$26,5,FALSE)</f>
        <v>67.463909949233454</v>
      </c>
      <c r="G54" s="82">
        <f t="shared" ref="G54:J54" si="37">F54*(1+(IF(G$10&gt;0,(G$10/F$10-1),G$9)))*(1-G$11)+G$12</f>
        <v>68.044494372204483</v>
      </c>
      <c r="H54" s="60">
        <f t="shared" si="37"/>
        <v>69.589104394453514</v>
      </c>
      <c r="I54" s="60">
        <f t="shared" si="37"/>
        <v>71.168777064207603</v>
      </c>
      <c r="J54" s="60">
        <f t="shared" si="37"/>
        <v>72.784308303565112</v>
      </c>
    </row>
    <row r="55" spans="2:10" ht="14.65" thickBot="1" x14ac:dyDescent="0.5">
      <c r="B55" s="102"/>
      <c r="C55" s="105"/>
      <c r="D55" s="61" t="s">
        <v>4</v>
      </c>
      <c r="E55" s="61" t="s">
        <v>3</v>
      </c>
      <c r="F55" s="60">
        <f>VLOOKUP(D55,'FD - LED Tariffs Smoothed'!$C$9:$H$26,5,FALSE)</f>
        <v>69.979571716731357</v>
      </c>
      <c r="G55" s="82">
        <f t="shared" ref="G55:J55" si="38">F55*(1+(IF(G$10&gt;0,(G$10/F$10-1),G$9)))*(1-G$11)+G$12</f>
        <v>70.581805552503567</v>
      </c>
      <c r="H55" s="60">
        <f t="shared" si="38"/>
        <v>72.184012538545389</v>
      </c>
      <c r="I55" s="60">
        <f t="shared" si="38"/>
        <v>73.822589623170359</v>
      </c>
      <c r="J55" s="60">
        <f t="shared" si="38"/>
        <v>75.498362407616327</v>
      </c>
    </row>
    <row r="56" spans="2:10" ht="14.65" thickBot="1" x14ac:dyDescent="0.5">
      <c r="B56" s="102"/>
      <c r="C56" s="105"/>
      <c r="D56" s="61" t="s">
        <v>111</v>
      </c>
      <c r="E56" s="61" t="s">
        <v>112</v>
      </c>
      <c r="F56" s="60">
        <f>VLOOKUP(D56,'FD - LED Tariffs Smoothed'!$C$9:$H$26,5,FALSE)</f>
        <v>66.777820376279479</v>
      </c>
      <c r="G56" s="82">
        <f t="shared" ref="G56:J56" si="39">F56*(1+(IF(G$10&gt;0,(G$10/F$10-1),G$9)))*(1-G$11)+G$12</f>
        <v>67.352500413941087</v>
      </c>
      <c r="H56" s="60">
        <f t="shared" si="39"/>
        <v>68.881402173337548</v>
      </c>
      <c r="I56" s="60">
        <f t="shared" si="39"/>
        <v>70.445010002672305</v>
      </c>
      <c r="J56" s="60">
        <f t="shared" si="39"/>
        <v>72.044111729732961</v>
      </c>
    </row>
    <row r="57" spans="2:10" ht="14.65" thickBot="1" x14ac:dyDescent="0.5">
      <c r="B57" s="102"/>
      <c r="C57" s="105"/>
      <c r="D57" s="61" t="s">
        <v>18</v>
      </c>
      <c r="E57" s="61" t="s">
        <v>113</v>
      </c>
      <c r="F57" s="60">
        <f>VLOOKUP(D57,'FD - LED Tariffs Smoothed'!$C$9:$H$26,5,FALSE)</f>
        <v>66.777820376279479</v>
      </c>
      <c r="G57" s="82">
        <f t="shared" ref="G57:J57" si="40">F57*(1+(IF(G$10&gt;0,(G$10/F$10-1),G$9)))*(1-G$11)+G$12</f>
        <v>67.352500413941087</v>
      </c>
      <c r="H57" s="60">
        <f t="shared" si="40"/>
        <v>68.881402173337548</v>
      </c>
      <c r="I57" s="60">
        <f t="shared" si="40"/>
        <v>70.445010002672305</v>
      </c>
      <c r="J57" s="60">
        <f t="shared" si="40"/>
        <v>72.044111729732961</v>
      </c>
    </row>
    <row r="58" spans="2:10" ht="14.65" thickBot="1" x14ac:dyDescent="0.5">
      <c r="B58" s="102"/>
      <c r="C58" s="105"/>
      <c r="D58" s="61" t="s">
        <v>7</v>
      </c>
      <c r="E58" s="61" t="s">
        <v>114</v>
      </c>
      <c r="F58" s="60">
        <f>VLOOKUP(D58,'FD - LED Tariffs Smoothed'!$C$9:$H$26,5,FALSE)</f>
        <v>100.16751292670618</v>
      </c>
      <c r="G58" s="82">
        <f t="shared" ref="G58:J58" si="41">F58*(1+(IF(G$10&gt;0,(G$10/F$10-1),G$9)))*(1-G$11)+G$12</f>
        <v>101.02953971609263</v>
      </c>
      <c r="H58" s="60">
        <f t="shared" si="41"/>
        <v>103.32291026764793</v>
      </c>
      <c r="I58" s="60">
        <f t="shared" si="41"/>
        <v>105.66834033072352</v>
      </c>
      <c r="J58" s="60">
        <f t="shared" si="41"/>
        <v>108.06701165623095</v>
      </c>
    </row>
    <row r="59" spans="2:10" ht="14.65" thickBot="1" x14ac:dyDescent="0.5">
      <c r="B59" s="102"/>
      <c r="C59" s="105"/>
      <c r="D59" s="61" t="s">
        <v>19</v>
      </c>
      <c r="E59" s="61" t="s">
        <v>115</v>
      </c>
      <c r="F59" s="60">
        <f>VLOOKUP(D59,'FD - LED Tariffs Smoothed'!$C$9:$H$26,5,FALSE)</f>
        <v>88.595468796215826</v>
      </c>
      <c r="G59" s="82">
        <f t="shared" ref="G59:J59" si="42">F59*(1+(IF(G$10&gt;0,(G$10/F$10-1),G$9)))*(1-G$11)+G$12</f>
        <v>89.357908286716821</v>
      </c>
      <c r="H59" s="60">
        <f t="shared" si="42"/>
        <v>91.386332804825287</v>
      </c>
      <c r="I59" s="60">
        <f t="shared" si="42"/>
        <v>93.460802559494809</v>
      </c>
      <c r="J59" s="60">
        <f t="shared" si="42"/>
        <v>95.582362777595336</v>
      </c>
    </row>
    <row r="60" spans="2:10" ht="14.65" thickBot="1" x14ac:dyDescent="0.5">
      <c r="B60" s="102"/>
      <c r="C60" s="105"/>
      <c r="D60" s="61" t="s">
        <v>116</v>
      </c>
      <c r="E60" s="61" t="s">
        <v>117</v>
      </c>
      <c r="F60" s="60">
        <f>VLOOKUP(D60,'FD - LED Tariffs Smoothed'!$C$9:$H$26,5,FALSE)</f>
        <v>66.777820376279479</v>
      </c>
      <c r="G60" s="82">
        <f t="shared" ref="G60:J60" si="43">F60*(1+(IF(G$10&gt;0,(G$10/F$10-1),G$9)))*(1-G$11)+G$12</f>
        <v>67.352500413941087</v>
      </c>
      <c r="H60" s="60">
        <f t="shared" si="43"/>
        <v>68.881402173337548</v>
      </c>
      <c r="I60" s="60">
        <f t="shared" si="43"/>
        <v>70.445010002672305</v>
      </c>
      <c r="J60" s="60">
        <f t="shared" si="43"/>
        <v>72.044111729732961</v>
      </c>
    </row>
    <row r="61" spans="2:10" ht="14.65" thickBot="1" x14ac:dyDescent="0.5">
      <c r="B61" s="102"/>
      <c r="C61" s="105"/>
      <c r="D61" s="61" t="s">
        <v>118</v>
      </c>
      <c r="E61" s="61" t="s">
        <v>119</v>
      </c>
      <c r="F61" s="60">
        <f>VLOOKUP(D61,'FD - LED Tariffs Smoothed'!$C$9:$H$26,5,FALSE)</f>
        <v>66.777820376279479</v>
      </c>
      <c r="G61" s="82">
        <f t="shared" ref="G61:J61" si="44">F61*(1+(IF(G$10&gt;0,(G$10/F$10-1),G$9)))*(1-G$11)+G$12</f>
        <v>67.352500413941087</v>
      </c>
      <c r="H61" s="60">
        <f t="shared" si="44"/>
        <v>68.881402173337548</v>
      </c>
      <c r="I61" s="60">
        <f t="shared" si="44"/>
        <v>70.445010002672305</v>
      </c>
      <c r="J61" s="60">
        <f t="shared" si="44"/>
        <v>72.044111729732961</v>
      </c>
    </row>
    <row r="62" spans="2:10" ht="14.65" thickBot="1" x14ac:dyDescent="0.5">
      <c r="B62" s="102"/>
      <c r="C62" s="105"/>
      <c r="D62" s="61" t="s">
        <v>16</v>
      </c>
      <c r="E62" s="61" t="s">
        <v>120</v>
      </c>
      <c r="F62" s="60">
        <f>VLOOKUP(D62,'FD - LED Tariffs Smoothed'!$C$9:$H$26,5,FALSE)</f>
        <v>88.595468796215826</v>
      </c>
      <c r="G62" s="82">
        <f t="shared" ref="G62:J62" si="45">F62*(1+(IF(G$10&gt;0,(G$10/F$10-1),G$9)))*(1-G$11)+G$12</f>
        <v>89.357908286716821</v>
      </c>
      <c r="H62" s="60">
        <f t="shared" si="45"/>
        <v>91.386332804825287</v>
      </c>
      <c r="I62" s="60">
        <f t="shared" si="45"/>
        <v>93.460802559494809</v>
      </c>
      <c r="J62" s="60">
        <f t="shared" si="45"/>
        <v>95.582362777595336</v>
      </c>
    </row>
    <row r="63" spans="2:10" ht="14.65" thickBot="1" x14ac:dyDescent="0.5">
      <c r="B63" s="102"/>
      <c r="C63" s="105"/>
      <c r="D63" s="61" t="s">
        <v>17</v>
      </c>
      <c r="E63" s="61" t="s">
        <v>121</v>
      </c>
      <c r="F63" s="60">
        <f>VLOOKUP(D63,'FD - LED Tariffs Smoothed'!$C$9:$H$26,5,FALSE)</f>
        <v>88.595468796215826</v>
      </c>
      <c r="G63" s="82">
        <f t="shared" ref="G63:J63" si="46">F63*(1+(IF(G$10&gt;0,(G$10/F$10-1),G$9)))*(1-G$11)+G$12</f>
        <v>89.357908286716821</v>
      </c>
      <c r="H63" s="60">
        <f t="shared" si="46"/>
        <v>91.386332804825287</v>
      </c>
      <c r="I63" s="60">
        <f t="shared" si="46"/>
        <v>93.460802559494809</v>
      </c>
      <c r="J63" s="60">
        <f t="shared" si="46"/>
        <v>95.582362777595336</v>
      </c>
    </row>
    <row r="64" spans="2:10" ht="14.65" thickBot="1" x14ac:dyDescent="0.5">
      <c r="B64" s="102"/>
      <c r="C64" s="105"/>
      <c r="D64" s="61" t="s">
        <v>122</v>
      </c>
      <c r="E64" s="61" t="s">
        <v>123</v>
      </c>
      <c r="F64" s="60">
        <f>VLOOKUP(D64,'FD - LED Tariffs Smoothed'!$C$9:$H$26,5,FALSE)</f>
        <v>90.882434039395733</v>
      </c>
      <c r="G64" s="82">
        <f t="shared" ref="G64:J64" si="47">F64*(1+(IF(G$10&gt;0,(G$10/F$10-1),G$9)))*(1-G$11)+G$12</f>
        <v>91.664554814261436</v>
      </c>
      <c r="H64" s="60">
        <f t="shared" si="47"/>
        <v>93.745340208545159</v>
      </c>
      <c r="I64" s="60">
        <f t="shared" si="47"/>
        <v>95.873359431279127</v>
      </c>
      <c r="J64" s="60">
        <f t="shared" si="47"/>
        <v>98.049684690369162</v>
      </c>
    </row>
    <row r="65" spans="2:10" ht="14.65" thickBot="1" x14ac:dyDescent="0.5">
      <c r="B65" s="102"/>
      <c r="C65" s="105"/>
      <c r="D65" s="61" t="s">
        <v>124</v>
      </c>
      <c r="E65" s="61" t="s">
        <v>125</v>
      </c>
      <c r="F65" s="60">
        <f>VLOOKUP(D65,'FD - LED Tariffs Smoothed'!$C$9:$H$26,5,FALSE)</f>
        <v>65.121882425869828</v>
      </c>
      <c r="G65" s="82">
        <f t="shared" ref="G65:J65" si="48">F65*(1+(IF(G$10&gt;0,(G$10/F$10-1),G$9)))*(1-G$11)+G$12</f>
        <v>65.682311706643233</v>
      </c>
      <c r="H65" s="60">
        <f t="shared" si="48"/>
        <v>67.173300182384025</v>
      </c>
      <c r="I65" s="60">
        <f t="shared" si="48"/>
        <v>68.698134096524143</v>
      </c>
      <c r="J65" s="60">
        <f t="shared" si="48"/>
        <v>70.257581740515235</v>
      </c>
    </row>
    <row r="66" spans="2:10" ht="14.65" thickBot="1" x14ac:dyDescent="0.5">
      <c r="B66" s="102"/>
      <c r="C66" s="105"/>
      <c r="D66" s="61" t="s">
        <v>6</v>
      </c>
      <c r="E66" s="61" t="s">
        <v>126</v>
      </c>
      <c r="F66" s="60">
        <f>VLOOKUP(D66,'FD - LED Tariffs Smoothed'!$C$9:$H$26,5,FALSE)</f>
        <v>70.954244361274263</v>
      </c>
      <c r="G66" s="82">
        <f t="shared" ref="G66:J66" si="49">F66*(1+(IF(G$10&gt;0,(G$10/F$10-1),G$9)))*(1-G$11)+G$12</f>
        <v>71.564866085553732</v>
      </c>
      <c r="H66" s="60">
        <f t="shared" si="49"/>
        <v>73.189388545695792</v>
      </c>
      <c r="I66" s="60">
        <f t="shared" si="49"/>
        <v>74.850787665683086</v>
      </c>
      <c r="J66" s="60">
        <f t="shared" si="49"/>
        <v>76.549900545694086</v>
      </c>
    </row>
    <row r="67" spans="2:10" ht="14.65" thickBot="1" x14ac:dyDescent="0.5">
      <c r="B67" s="102"/>
      <c r="C67" s="105"/>
      <c r="D67" s="61" t="s">
        <v>127</v>
      </c>
      <c r="E67" s="61" t="s">
        <v>128</v>
      </c>
      <c r="F67" s="60">
        <f>VLOOKUP(D67,'FD - LED Tariffs Smoothed'!$C$9:$H$26,5,FALSE)</f>
        <v>86.109564828965247</v>
      </c>
      <c r="G67" s="82">
        <f t="shared" ref="G67:J67" si="50">F67*(1+(IF(G$10&gt;0,(G$10/F$10-1),G$9)))*(1-G$11)+G$12</f>
        <v>86.85061099788922</v>
      </c>
      <c r="H67" s="60">
        <f t="shared" si="50"/>
        <v>88.822119867541304</v>
      </c>
      <c r="I67" s="60">
        <f t="shared" si="50"/>
        <v>90.838381988534479</v>
      </c>
      <c r="J67" s="60">
        <f t="shared" si="50"/>
        <v>92.90041325967421</v>
      </c>
    </row>
    <row r="68" spans="2:10" ht="14.65" thickBot="1" x14ac:dyDescent="0.5">
      <c r="B68" s="102"/>
      <c r="C68" s="105"/>
      <c r="D68" s="61" t="s">
        <v>129</v>
      </c>
      <c r="E68" s="61" t="s">
        <v>130</v>
      </c>
      <c r="F68" s="60">
        <f>VLOOKUP(D68,'FD - LED Tariffs Smoothed'!$C$9:$H$26,5,FALSE)</f>
        <v>92.47182863716904</v>
      </c>
      <c r="G68" s="82">
        <f t="shared" ref="G68:J68" si="51">F68*(1+(IF(G$10&gt;0,(G$10/F$10-1),G$9)))*(1-G$11)+G$12</f>
        <v>93.267627506679958</v>
      </c>
      <c r="H68" s="60">
        <f t="shared" si="51"/>
        <v>95.384802651081586</v>
      </c>
      <c r="I68" s="60">
        <f t="shared" si="51"/>
        <v>97.550037671261137</v>
      </c>
      <c r="J68" s="60">
        <f t="shared" si="51"/>
        <v>99.764423526398758</v>
      </c>
    </row>
    <row r="69" spans="2:10" ht="14.65" thickBot="1" x14ac:dyDescent="0.5">
      <c r="B69" s="102"/>
      <c r="C69" s="105"/>
      <c r="D69" s="61" t="s">
        <v>131</v>
      </c>
      <c r="E69" s="61" t="s">
        <v>132</v>
      </c>
      <c r="F69" s="60">
        <f>VLOOKUP(D69,'FD - LED Tariffs Smoothed'!$C$9:$H$26,5,FALSE)</f>
        <v>87.060671031182338</v>
      </c>
      <c r="G69" s="82">
        <f t="shared" ref="G69:J69" si="52">F69*(1+(IF(G$10&gt;0,(G$10/F$10-1),G$9)))*(1-G$11)+G$12</f>
        <v>87.809902279299223</v>
      </c>
      <c r="H69" s="60">
        <f t="shared" si="52"/>
        <v>89.80318706103931</v>
      </c>
      <c r="I69" s="60">
        <f t="shared" si="52"/>
        <v>91.841719407324902</v>
      </c>
      <c r="J69" s="60">
        <f t="shared" si="52"/>
        <v>93.926526437871175</v>
      </c>
    </row>
    <row r="70" spans="2:10" ht="14.65" thickBot="1" x14ac:dyDescent="0.5">
      <c r="B70" s="102"/>
      <c r="C70" s="106"/>
      <c r="D70" s="63" t="s">
        <v>133</v>
      </c>
      <c r="E70" s="63" t="s">
        <v>134</v>
      </c>
      <c r="F70" s="64">
        <f>VLOOKUP(D70,'FD - LED Tariffs Smoothed'!$C$9:$H$26,5,FALSE)</f>
        <v>93.42293483938613</v>
      </c>
      <c r="G70" s="83">
        <f t="shared" ref="G70:J70" si="53">F70*(1+(IF(G$10&gt;0,(G$10/F$10-1),G$9)))*(1-G$11)+G$12</f>
        <v>94.226918788089961</v>
      </c>
      <c r="H70" s="64">
        <f t="shared" si="53"/>
        <v>96.365869844579592</v>
      </c>
      <c r="I70" s="64">
        <f t="shared" si="53"/>
        <v>98.553375090051546</v>
      </c>
      <c r="J70" s="64">
        <f t="shared" si="53"/>
        <v>100.79053670459571</v>
      </c>
    </row>
    <row r="71" spans="2:10" ht="14.65" thickBot="1" x14ac:dyDescent="0.5">
      <c r="B71" s="102"/>
      <c r="C71" s="104" t="s">
        <v>0</v>
      </c>
      <c r="D71" s="57" t="s">
        <v>5</v>
      </c>
      <c r="E71" s="57" t="s">
        <v>110</v>
      </c>
      <c r="F71" s="58">
        <f>VLOOKUP(D71,'FD - LED Tariffs Smoothed'!$C$9:$H$26,6,FALSE)</f>
        <v>81.739407582206596</v>
      </c>
      <c r="G71" s="81">
        <f t="shared" ref="G71:J71" si="54">F71*(1+(IF(G$10&gt;0,(G$10/F$10-1),G$9)))*(1-G$11)+G$12</f>
        <v>82.442844824738486</v>
      </c>
      <c r="H71" s="58">
        <f t="shared" si="54"/>
        <v>84.314297402260038</v>
      </c>
      <c r="I71" s="58">
        <f t="shared" si="54"/>
        <v>86.228231953291342</v>
      </c>
      <c r="J71" s="58">
        <f t="shared" si="54"/>
        <v>88.185612818631057</v>
      </c>
    </row>
    <row r="72" spans="2:10" ht="14.65" thickBot="1" x14ac:dyDescent="0.5">
      <c r="B72" s="102"/>
      <c r="C72" s="105"/>
      <c r="D72" s="61" t="s">
        <v>2</v>
      </c>
      <c r="E72" s="61" t="s">
        <v>1</v>
      </c>
      <c r="F72" s="60">
        <f>VLOOKUP(D72,'FD - LED Tariffs Smoothed'!$C$9:$H$26,6,FALSE)</f>
        <v>83.609677975885475</v>
      </c>
      <c r="G72" s="82">
        <f t="shared" ref="G72:J72" si="55">F72*(1+(IF(G$10&gt;0,(G$10/F$10-1),G$9)))*(1-G$11)+G$12</f>
        <v>84.329210488586725</v>
      </c>
      <c r="H72" s="60">
        <f t="shared" si="55"/>
        <v>86.243483566677639</v>
      </c>
      <c r="I72" s="60">
        <f t="shared" si="55"/>
        <v>88.201210643641218</v>
      </c>
      <c r="J72" s="60">
        <f t="shared" si="55"/>
        <v>90.203378125251874</v>
      </c>
    </row>
    <row r="73" spans="2:10" ht="14.65" thickBot="1" x14ac:dyDescent="0.5">
      <c r="B73" s="102"/>
      <c r="C73" s="105"/>
      <c r="D73" s="61" t="s">
        <v>4</v>
      </c>
      <c r="E73" s="61" t="s">
        <v>3</v>
      </c>
      <c r="F73" s="60">
        <f>VLOOKUP(D73,'FD - LED Tariffs Smoothed'!$C$9:$H$26,6,FALSE)</f>
        <v>89.002710197047449</v>
      </c>
      <c r="G73" s="82">
        <f t="shared" ref="G73:J73" si="56">F73*(1+(IF(G$10&gt;0,(G$10/F$10-1),G$9)))*(1-G$11)+G$12</f>
        <v>89.768654346763867</v>
      </c>
      <c r="H73" s="60">
        <f t="shared" si="56"/>
        <v>91.806402800435407</v>
      </c>
      <c r="I73" s="60">
        <f t="shared" si="56"/>
        <v>93.890408144005292</v>
      </c>
      <c r="J73" s="60">
        <f t="shared" si="56"/>
        <v>96.021720408874202</v>
      </c>
    </row>
    <row r="74" spans="2:10" ht="14.65" thickBot="1" x14ac:dyDescent="0.5">
      <c r="B74" s="102"/>
      <c r="C74" s="105"/>
      <c r="D74" s="61" t="s">
        <v>111</v>
      </c>
      <c r="E74" s="61" t="s">
        <v>112</v>
      </c>
      <c r="F74" s="60">
        <f>VLOOKUP(D74,'FD - LED Tariffs Smoothed'!$C$9:$H$26,6,FALSE)</f>
        <v>82.132018534360142</v>
      </c>
      <c r="G74" s="82">
        <f t="shared" ref="G74:J74" si="57">F74*(1+(IF(G$10&gt;0,(G$10/F$10-1),G$9)))*(1-G$11)+G$12</f>
        <v>82.838834528631736</v>
      </c>
      <c r="H74" s="60">
        <f t="shared" si="57"/>
        <v>84.719276072431668</v>
      </c>
      <c r="I74" s="60">
        <f t="shared" si="57"/>
        <v>86.642403639275869</v>
      </c>
      <c r="J74" s="60">
        <f t="shared" si="57"/>
        <v>88.609186201887425</v>
      </c>
    </row>
    <row r="75" spans="2:10" ht="14.65" thickBot="1" x14ac:dyDescent="0.5">
      <c r="B75" s="102"/>
      <c r="C75" s="105"/>
      <c r="D75" s="61" t="s">
        <v>18</v>
      </c>
      <c r="E75" s="61" t="s">
        <v>113</v>
      </c>
      <c r="F75" s="60">
        <f>VLOOKUP(D75,'FD - LED Tariffs Smoothed'!$C$9:$H$26,6,FALSE)</f>
        <v>82.132018534360142</v>
      </c>
      <c r="G75" s="82">
        <f t="shared" ref="G75:J75" si="58">F75*(1+(IF(G$10&gt;0,(G$10/F$10-1),G$9)))*(1-G$11)+G$12</f>
        <v>82.838834528631736</v>
      </c>
      <c r="H75" s="60">
        <f t="shared" si="58"/>
        <v>84.719276072431668</v>
      </c>
      <c r="I75" s="60">
        <f t="shared" si="58"/>
        <v>86.642403639275869</v>
      </c>
      <c r="J75" s="60">
        <f t="shared" si="58"/>
        <v>88.609186201887425</v>
      </c>
    </row>
    <row r="76" spans="2:10" ht="14.65" thickBot="1" x14ac:dyDescent="0.5">
      <c r="B76" s="102"/>
      <c r="C76" s="105"/>
      <c r="D76" s="61" t="s">
        <v>7</v>
      </c>
      <c r="E76" s="61" t="s">
        <v>114</v>
      </c>
      <c r="F76" s="60">
        <f>VLOOKUP(D76,'FD - LED Tariffs Smoothed'!$C$9:$H$26,6,FALSE)</f>
        <v>153.74057033478914</v>
      </c>
      <c r="G76" s="82">
        <f t="shared" ref="G76:J76" si="59">F76*(1+(IF(G$10&gt;0,(G$10/F$10-1),G$9)))*(1-G$11)+G$12</f>
        <v>155.06363892631055</v>
      </c>
      <c r="H76" s="60">
        <f t="shared" si="59"/>
        <v>158.58358352993778</v>
      </c>
      <c r="I76" s="60">
        <f t="shared" si="59"/>
        <v>162.18343087606735</v>
      </c>
      <c r="J76" s="60">
        <f t="shared" si="59"/>
        <v>165.86499475695408</v>
      </c>
    </row>
    <row r="77" spans="2:10" ht="14.65" thickBot="1" x14ac:dyDescent="0.5">
      <c r="B77" s="102"/>
      <c r="C77" s="105"/>
      <c r="D77" s="61" t="s">
        <v>19</v>
      </c>
      <c r="E77" s="61" t="s">
        <v>115</v>
      </c>
      <c r="F77" s="60">
        <f>VLOOKUP(D77,'FD - LED Tariffs Smoothed'!$C$9:$H$26,6,FALSE)</f>
        <v>128.92403272392488</v>
      </c>
      <c r="G77" s="82">
        <f t="shared" ref="G77:J77" si="60">F77*(1+(IF(G$10&gt;0,(G$10/F$10-1),G$9)))*(1-G$11)+G$12</f>
        <v>130.03353386612733</v>
      </c>
      <c r="H77" s="60">
        <f t="shared" si="60"/>
        <v>132.98529508488841</v>
      </c>
      <c r="I77" s="60">
        <f t="shared" si="60"/>
        <v>136.00406128331537</v>
      </c>
      <c r="J77" s="60">
        <f t="shared" si="60"/>
        <v>139.09135347444661</v>
      </c>
    </row>
    <row r="78" spans="2:10" ht="14.65" thickBot="1" x14ac:dyDescent="0.5">
      <c r="B78" s="102"/>
      <c r="C78" s="105"/>
      <c r="D78" s="61" t="s">
        <v>116</v>
      </c>
      <c r="E78" s="61" t="s">
        <v>117</v>
      </c>
      <c r="F78" s="60">
        <f>VLOOKUP(D78,'FD - LED Tariffs Smoothed'!$C$9:$H$26,6,FALSE)</f>
        <v>82.132018534360142</v>
      </c>
      <c r="G78" s="82">
        <f t="shared" ref="G78:J78" si="61">F78*(1+(IF(G$10&gt;0,(G$10/F$10-1),G$9)))*(1-G$11)+G$12</f>
        <v>82.838834528631736</v>
      </c>
      <c r="H78" s="60">
        <f t="shared" si="61"/>
        <v>84.719276072431668</v>
      </c>
      <c r="I78" s="60">
        <f t="shared" si="61"/>
        <v>86.642403639275869</v>
      </c>
      <c r="J78" s="60">
        <f t="shared" si="61"/>
        <v>88.609186201887425</v>
      </c>
    </row>
    <row r="79" spans="2:10" ht="14.65" thickBot="1" x14ac:dyDescent="0.5">
      <c r="B79" s="102"/>
      <c r="C79" s="105"/>
      <c r="D79" s="61" t="s">
        <v>118</v>
      </c>
      <c r="E79" s="61" t="s">
        <v>119</v>
      </c>
      <c r="F79" s="60">
        <f>VLOOKUP(D79,'FD - LED Tariffs Smoothed'!$C$9:$H$26,6,FALSE)</f>
        <v>82.132018534360142</v>
      </c>
      <c r="G79" s="82">
        <f t="shared" ref="G79:J79" si="62">F79*(1+(IF(G$10&gt;0,(G$10/F$10-1),G$9)))*(1-G$11)+G$12</f>
        <v>82.838834528631736</v>
      </c>
      <c r="H79" s="60">
        <f t="shared" si="62"/>
        <v>84.719276072431668</v>
      </c>
      <c r="I79" s="60">
        <f t="shared" si="62"/>
        <v>86.642403639275869</v>
      </c>
      <c r="J79" s="60">
        <f t="shared" si="62"/>
        <v>88.609186201887425</v>
      </c>
    </row>
    <row r="80" spans="2:10" ht="14.65" thickBot="1" x14ac:dyDescent="0.5">
      <c r="B80" s="102"/>
      <c r="C80" s="105"/>
      <c r="D80" s="61" t="s">
        <v>16</v>
      </c>
      <c r="E80" s="61" t="s">
        <v>120</v>
      </c>
      <c r="F80" s="60">
        <f>VLOOKUP(D80,'FD - LED Tariffs Smoothed'!$C$9:$H$26,6,FALSE)</f>
        <v>128.92403272392488</v>
      </c>
      <c r="G80" s="82">
        <f t="shared" ref="G80:J80" si="63">F80*(1+(IF(G$10&gt;0,(G$10/F$10-1),G$9)))*(1-G$11)+G$12</f>
        <v>130.03353386612733</v>
      </c>
      <c r="H80" s="60">
        <f t="shared" si="63"/>
        <v>132.98529508488841</v>
      </c>
      <c r="I80" s="60">
        <f t="shared" si="63"/>
        <v>136.00406128331537</v>
      </c>
      <c r="J80" s="60">
        <f t="shared" si="63"/>
        <v>139.09135347444661</v>
      </c>
    </row>
    <row r="81" spans="2:10" ht="14.65" thickBot="1" x14ac:dyDescent="0.5">
      <c r="B81" s="102"/>
      <c r="C81" s="105"/>
      <c r="D81" s="61" t="s">
        <v>17</v>
      </c>
      <c r="E81" s="61" t="s">
        <v>121</v>
      </c>
      <c r="F81" s="60">
        <f>VLOOKUP(D81,'FD - LED Tariffs Smoothed'!$C$9:$H$26,6,FALSE)</f>
        <v>128.92403272392488</v>
      </c>
      <c r="G81" s="82">
        <f t="shared" ref="G81:J81" si="64">F81*(1+(IF(G$10&gt;0,(G$10/F$10-1),G$9)))*(1-G$11)+G$12</f>
        <v>130.03353386612733</v>
      </c>
      <c r="H81" s="60">
        <f t="shared" si="64"/>
        <v>132.98529508488841</v>
      </c>
      <c r="I81" s="60">
        <f t="shared" si="64"/>
        <v>136.00406128331537</v>
      </c>
      <c r="J81" s="60">
        <f t="shared" si="64"/>
        <v>139.09135347444661</v>
      </c>
    </row>
    <row r="82" spans="2:10" ht="14.65" thickBot="1" x14ac:dyDescent="0.5">
      <c r="B82" s="102"/>
      <c r="C82" s="105"/>
      <c r="D82" s="61" t="s">
        <v>122</v>
      </c>
      <c r="E82" s="61" t="s">
        <v>123</v>
      </c>
      <c r="F82" s="60">
        <f>VLOOKUP(D82,'FD - LED Tariffs Smoothed'!$C$9:$H$26,6,FALSE)</f>
        <v>133.83166962584434</v>
      </c>
      <c r="G82" s="82">
        <f t="shared" ref="G82:J82" si="65">F82*(1+(IF(G$10&gt;0,(G$10/F$10-1),G$9)))*(1-G$11)+G$12</f>
        <v>134.98340516479308</v>
      </c>
      <c r="H82" s="60">
        <f t="shared" si="65"/>
        <v>138.04752846203388</v>
      </c>
      <c r="I82" s="60">
        <f t="shared" si="65"/>
        <v>141.18120735812204</v>
      </c>
      <c r="J82" s="60">
        <f t="shared" si="65"/>
        <v>144.38602076515139</v>
      </c>
    </row>
    <row r="83" spans="2:10" ht="14.65" thickBot="1" x14ac:dyDescent="0.5">
      <c r="B83" s="102"/>
      <c r="C83" s="105"/>
      <c r="D83" s="61" t="s">
        <v>124</v>
      </c>
      <c r="E83" s="61" t="s">
        <v>125</v>
      </c>
      <c r="F83" s="60">
        <f>VLOOKUP(D83,'FD - LED Tariffs Smoothed'!$C$9:$H$26,6,FALSE)</f>
        <v>78.563736380914122</v>
      </c>
      <c r="G83" s="82">
        <f t="shared" ref="G83:J83" si="66">F83*(1+(IF(G$10&gt;0,(G$10/F$10-1),G$9)))*(1-G$11)+G$12</f>
        <v>79.23984426715262</v>
      </c>
      <c r="H83" s="60">
        <f t="shared" si="66"/>
        <v>81.038588732016976</v>
      </c>
      <c r="I83" s="60">
        <f t="shared" si="66"/>
        <v>82.878164696233753</v>
      </c>
      <c r="J83" s="60">
        <f t="shared" si="66"/>
        <v>84.759499034838257</v>
      </c>
    </row>
    <row r="84" spans="2:10" ht="14.65" thickBot="1" x14ac:dyDescent="0.5">
      <c r="B84" s="102"/>
      <c r="C84" s="105"/>
      <c r="D84" s="61" t="s">
        <v>6</v>
      </c>
      <c r="E84" s="61" t="s">
        <v>126</v>
      </c>
      <c r="F84" s="60">
        <f>VLOOKUP(D84,'FD - LED Tariffs Smoothed'!$C$9:$H$26,6,FALSE)</f>
        <v>89.661017913755856</v>
      </c>
      <c r="G84" s="82">
        <f t="shared" ref="G84:J84" si="67">F84*(1+(IF(G$10&gt;0,(G$10/F$10-1),G$9)))*(1-G$11)+G$12</f>
        <v>90.432627362239117</v>
      </c>
      <c r="H84" s="60">
        <f t="shared" si="67"/>
        <v>92.485448003361938</v>
      </c>
      <c r="I84" s="60">
        <f t="shared" si="67"/>
        <v>94.584867673038246</v>
      </c>
      <c r="J84" s="60">
        <f t="shared" si="67"/>
        <v>96.731944169216206</v>
      </c>
    </row>
    <row r="85" spans="2:10" ht="14.65" thickBot="1" x14ac:dyDescent="0.5">
      <c r="B85" s="102"/>
      <c r="C85" s="105"/>
      <c r="D85" s="61" t="s">
        <v>127</v>
      </c>
      <c r="E85" s="61" t="s">
        <v>128</v>
      </c>
      <c r="F85" s="60">
        <f>VLOOKUP(D85,'FD - LED Tariffs Smoothed'!$C$9:$H$26,6,FALSE)</f>
        <v>122.12040844689147</v>
      </c>
      <c r="G85" s="82">
        <f t="shared" ref="G85:J85" si="68">F85*(1+(IF(G$10&gt;0,(G$10/F$10-1),G$9)))*(1-G$11)+G$12</f>
        <v>123.17135860564269</v>
      </c>
      <c r="H85" s="60">
        <f t="shared" si="68"/>
        <v>125.96734844599078</v>
      </c>
      <c r="I85" s="60">
        <f t="shared" si="68"/>
        <v>128.82680725571475</v>
      </c>
      <c r="J85" s="60">
        <f t="shared" si="68"/>
        <v>131.75117578041946</v>
      </c>
    </row>
    <row r="86" spans="2:10" ht="14.65" thickBot="1" x14ac:dyDescent="0.5">
      <c r="B86" s="102"/>
      <c r="C86" s="105"/>
      <c r="D86" s="61" t="s">
        <v>129</v>
      </c>
      <c r="E86" s="61" t="s">
        <v>130</v>
      </c>
      <c r="F86" s="60">
        <f>VLOOKUP(D86,'FD - LED Tariffs Smoothed'!$C$9:$H$26,6,FALSE)</f>
        <v>135.74704300060355</v>
      </c>
      <c r="G86" s="82">
        <f t="shared" ref="G86:J86" si="69">F86*(1+(IF(G$10&gt;0,(G$10/F$10-1),G$9)))*(1-G$11)+G$12</f>
        <v>136.91526195930066</v>
      </c>
      <c r="H86" s="60">
        <f t="shared" si="69"/>
        <v>140.02323840577679</v>
      </c>
      <c r="I86" s="60">
        <f t="shared" si="69"/>
        <v>143.20176591758792</v>
      </c>
      <c r="J86" s="60">
        <f t="shared" si="69"/>
        <v>146.45244600391715</v>
      </c>
    </row>
    <row r="87" spans="2:10" ht="14.65" thickBot="1" x14ac:dyDescent="0.5">
      <c r="B87" s="102"/>
      <c r="C87" s="105"/>
      <c r="D87" s="61" t="s">
        <v>131</v>
      </c>
      <c r="E87" s="61" t="s">
        <v>132</v>
      </c>
      <c r="F87" s="60">
        <f>VLOOKUP(D87,'FD - LED Tariffs Smoothed'!$C$9:$H$26,6,FALSE)</f>
        <v>124.12954386120298</v>
      </c>
      <c r="G87" s="82">
        <f t="shared" ref="G87:J87" si="70">F87*(1+(IF(G$10&gt;0,(G$10/F$10-1),G$9)))*(1-G$11)+G$12</f>
        <v>125.19778434193621</v>
      </c>
      <c r="H87" s="60">
        <f t="shared" si="70"/>
        <v>128.03977404649817</v>
      </c>
      <c r="I87" s="60">
        <f t="shared" si="70"/>
        <v>130.94627691735366</v>
      </c>
      <c r="J87" s="60">
        <f t="shared" si="70"/>
        <v>133.91875740337758</v>
      </c>
    </row>
    <row r="88" spans="2:10" ht="14.65" thickBot="1" x14ac:dyDescent="0.5">
      <c r="B88" s="103"/>
      <c r="C88" s="106"/>
      <c r="D88" s="63" t="s">
        <v>133</v>
      </c>
      <c r="E88" s="63" t="s">
        <v>134</v>
      </c>
      <c r="F88" s="64">
        <f>VLOOKUP(D88,'FD - LED Tariffs Smoothed'!$C$9:$H$26,6,FALSE)</f>
        <v>137.76691515681404</v>
      </c>
      <c r="G88" s="83">
        <f t="shared" ref="G88:J88" si="71">F88*(1+(IF(G$10&gt;0,(G$10/F$10-1),G$9)))*(1-G$11)+G$12</f>
        <v>138.95251683630468</v>
      </c>
      <c r="H88" s="64">
        <f t="shared" si="71"/>
        <v>142.1067389684888</v>
      </c>
      <c r="I88" s="64">
        <f t="shared" si="71"/>
        <v>145.33256194307347</v>
      </c>
      <c r="J88" s="64">
        <f t="shared" si="71"/>
        <v>148.63161109918124</v>
      </c>
    </row>
    <row r="89" spans="2:10" ht="14.65" thickBot="1" x14ac:dyDescent="0.5">
      <c r="B89" s="101" t="s">
        <v>135</v>
      </c>
      <c r="C89" s="104" t="s">
        <v>24</v>
      </c>
      <c r="D89" s="57" t="s">
        <v>136</v>
      </c>
      <c r="E89" s="57" t="s">
        <v>137</v>
      </c>
      <c r="F89" s="58">
        <f>VLOOKUP(D89,'FD - LED Tariffs Smoothed'!$C$29:$H$52,3,FALSE)</f>
        <v>14.337343876147134</v>
      </c>
      <c r="G89" s="81">
        <f t="shared" ref="G89:J89" si="72">F89*(1+(IF(G$10&gt;0,(G$10/F$10-1),G$9)))*(1-G$11)+G$12</f>
        <v>14.460728935322239</v>
      </c>
      <c r="H89" s="58">
        <f t="shared" si="72"/>
        <v>14.788987482154052</v>
      </c>
      <c r="I89" s="58">
        <f t="shared" si="72"/>
        <v>15.124697497998948</v>
      </c>
      <c r="J89" s="58">
        <f t="shared" si="72"/>
        <v>15.468028131203523</v>
      </c>
    </row>
    <row r="90" spans="2:10" ht="14.65" thickBot="1" x14ac:dyDescent="0.5">
      <c r="B90" s="102"/>
      <c r="C90" s="105"/>
      <c r="D90" s="61" t="s">
        <v>11</v>
      </c>
      <c r="E90" s="61" t="s">
        <v>10</v>
      </c>
      <c r="F90" s="60">
        <f>VLOOKUP(D90,'FD - LED Tariffs Smoothed'!$C$29:$H$52,3,FALSE)</f>
        <v>17.804924788739971</v>
      </c>
      <c r="G90" s="82">
        <f t="shared" ref="G90:J90" si="73">F90*(1+(IF(G$10&gt;0,(G$10/F$10-1),G$9)))*(1-G$11)+G$12</f>
        <v>17.958151335975256</v>
      </c>
      <c r="H90" s="60">
        <f t="shared" si="73"/>
        <v>18.365801371301892</v>
      </c>
      <c r="I90" s="60">
        <f t="shared" si="73"/>
        <v>18.782705062430445</v>
      </c>
      <c r="J90" s="60">
        <f t="shared" si="73"/>
        <v>19.209072467347614</v>
      </c>
    </row>
    <row r="91" spans="2:10" ht="14.65" thickBot="1" x14ac:dyDescent="0.5">
      <c r="B91" s="102"/>
      <c r="C91" s="105"/>
      <c r="D91" s="61" t="s">
        <v>9</v>
      </c>
      <c r="E91" s="61" t="s">
        <v>8</v>
      </c>
      <c r="F91" s="60">
        <f>VLOOKUP(D91,'FD - LED Tariffs Smoothed'!$C$29:$H$52,3,FALSE)</f>
        <v>17.804924788739971</v>
      </c>
      <c r="G91" s="82">
        <f t="shared" ref="G91:J91" si="74">F91*(1+(IF(G$10&gt;0,(G$10/F$10-1),G$9)))*(1-G$11)+G$12</f>
        <v>17.958151335975256</v>
      </c>
      <c r="H91" s="60">
        <f t="shared" si="74"/>
        <v>18.365801371301892</v>
      </c>
      <c r="I91" s="60">
        <f t="shared" si="74"/>
        <v>18.782705062430445</v>
      </c>
      <c r="J91" s="60">
        <f t="shared" si="74"/>
        <v>19.209072467347614</v>
      </c>
    </row>
    <row r="92" spans="2:10" ht="14.65" thickBot="1" x14ac:dyDescent="0.5">
      <c r="B92" s="102"/>
      <c r="C92" s="105"/>
      <c r="D92" s="61" t="s">
        <v>138</v>
      </c>
      <c r="E92" s="61" t="s">
        <v>139</v>
      </c>
      <c r="F92" s="60">
        <f>VLOOKUP(D92,'FD - LED Tariffs Smoothed'!$C$29:$H$52,3,FALSE)</f>
        <v>14.337343876147134</v>
      </c>
      <c r="G92" s="82">
        <f t="shared" ref="G92:J92" si="75">F92*(1+(IF(G$10&gt;0,(G$10/F$10-1),G$9)))*(1-G$11)+G$12</f>
        <v>14.460728935322239</v>
      </c>
      <c r="H92" s="60">
        <f t="shared" si="75"/>
        <v>14.788987482154052</v>
      </c>
      <c r="I92" s="60">
        <f t="shared" si="75"/>
        <v>15.124697497998948</v>
      </c>
      <c r="J92" s="60">
        <f t="shared" si="75"/>
        <v>15.468028131203523</v>
      </c>
    </row>
    <row r="93" spans="2:10" ht="14.65" thickBot="1" x14ac:dyDescent="0.5">
      <c r="B93" s="102"/>
      <c r="C93" s="105"/>
      <c r="D93" s="61" t="s">
        <v>140</v>
      </c>
      <c r="E93" s="61" t="s">
        <v>141</v>
      </c>
      <c r="F93" s="60">
        <f>VLOOKUP(D93,'FD - LED Tariffs Smoothed'!$C$29:$H$52,3,FALSE)</f>
        <v>14.337343876147134</v>
      </c>
      <c r="G93" s="82">
        <f t="shared" ref="G93:J93" si="76">F93*(1+(IF(G$10&gt;0,(G$10/F$10-1),G$9)))*(1-G$11)+G$12</f>
        <v>14.460728935322239</v>
      </c>
      <c r="H93" s="60">
        <f t="shared" si="76"/>
        <v>14.788987482154052</v>
      </c>
      <c r="I93" s="60">
        <f t="shared" si="76"/>
        <v>15.124697497998948</v>
      </c>
      <c r="J93" s="60">
        <f t="shared" si="76"/>
        <v>15.468028131203523</v>
      </c>
    </row>
    <row r="94" spans="2:10" ht="14.65" thickBot="1" x14ac:dyDescent="0.5">
      <c r="B94" s="102"/>
      <c r="C94" s="105"/>
      <c r="D94" s="61" t="s">
        <v>12</v>
      </c>
      <c r="E94" s="61" t="s">
        <v>142</v>
      </c>
      <c r="F94" s="60">
        <f>VLOOKUP(D94,'FD - LED Tariffs Smoothed'!$C$29:$H$52,3,FALSE)</f>
        <v>13.67894243704723</v>
      </c>
      <c r="G94" s="82">
        <f t="shared" ref="G94:J94" si="77">F94*(1+(IF(G$10&gt;0,(G$10/F$10-1),G$9)))*(1-G$11)+G$12</f>
        <v>13.796661390894451</v>
      </c>
      <c r="H94" s="60">
        <f t="shared" si="77"/>
        <v>14.109845604467754</v>
      </c>
      <c r="I94" s="60">
        <f t="shared" si="77"/>
        <v>14.430139099689171</v>
      </c>
      <c r="J94" s="60">
        <f t="shared" si="77"/>
        <v>14.757703257252114</v>
      </c>
    </row>
    <row r="95" spans="2:10" ht="14.65" thickBot="1" x14ac:dyDescent="0.5">
      <c r="B95" s="102"/>
      <c r="C95" s="105"/>
      <c r="D95" s="61" t="s">
        <v>143</v>
      </c>
      <c r="E95" s="61" t="s">
        <v>144</v>
      </c>
      <c r="F95" s="60">
        <f>VLOOKUP(D95,'FD - LED Tariffs Smoothed'!$C$29:$H$52,3,FALSE)</f>
        <v>14.337343876147134</v>
      </c>
      <c r="G95" s="82">
        <f t="shared" ref="G95:J95" si="78">F95*(1+(IF(G$10&gt;0,(G$10/F$10-1),G$9)))*(1-G$11)+G$12</f>
        <v>14.460728935322239</v>
      </c>
      <c r="H95" s="60">
        <f t="shared" si="78"/>
        <v>14.788987482154052</v>
      </c>
      <c r="I95" s="60">
        <f t="shared" si="78"/>
        <v>15.124697497998948</v>
      </c>
      <c r="J95" s="60">
        <f t="shared" si="78"/>
        <v>15.468028131203523</v>
      </c>
    </row>
    <row r="96" spans="2:10" ht="14.65" thickBot="1" x14ac:dyDescent="0.5">
      <c r="B96" s="102"/>
      <c r="C96" s="105"/>
      <c r="D96" s="61" t="s">
        <v>20</v>
      </c>
      <c r="E96" s="61" t="s">
        <v>145</v>
      </c>
      <c r="F96" s="60">
        <f>VLOOKUP(D96,'FD - LED Tariffs Smoothed'!$C$29:$H$52,3,FALSE)</f>
        <v>14.337343876147134</v>
      </c>
      <c r="G96" s="82">
        <f t="shared" ref="G96:J96" si="79">F96*(1+(IF(G$10&gt;0,(G$10/F$10-1),G$9)))*(1-G$11)+G$12</f>
        <v>14.460728935322239</v>
      </c>
      <c r="H96" s="60">
        <f t="shared" si="79"/>
        <v>14.788987482154052</v>
      </c>
      <c r="I96" s="60">
        <f t="shared" si="79"/>
        <v>15.124697497998948</v>
      </c>
      <c r="J96" s="60">
        <f t="shared" si="79"/>
        <v>15.468028131203523</v>
      </c>
    </row>
    <row r="97" spans="2:10" ht="14.65" thickBot="1" x14ac:dyDescent="0.5">
      <c r="B97" s="102"/>
      <c r="C97" s="105"/>
      <c r="D97" s="61" t="s">
        <v>22</v>
      </c>
      <c r="E97" s="61" t="s">
        <v>146</v>
      </c>
      <c r="F97" s="60">
        <f>VLOOKUP(D97,'FD - LED Tariffs Smoothed'!$C$29:$H$52,3,FALSE)</f>
        <v>15.800458185258041</v>
      </c>
      <c r="G97" s="82">
        <f t="shared" ref="G97:J97" si="80">F97*(1+(IF(G$10&gt;0,(G$10/F$10-1),G$9)))*(1-G$11)+G$12</f>
        <v>15.936434589606217</v>
      </c>
      <c r="H97" s="60">
        <f t="shared" si="80"/>
        <v>16.298191654790276</v>
      </c>
      <c r="I97" s="60">
        <f t="shared" si="80"/>
        <v>16.668160605354014</v>
      </c>
      <c r="J97" s="60">
        <f t="shared" si="80"/>
        <v>17.046527851095551</v>
      </c>
    </row>
    <row r="98" spans="2:10" ht="14.65" thickBot="1" x14ac:dyDescent="0.5">
      <c r="B98" s="102"/>
      <c r="C98" s="105"/>
      <c r="D98" s="61" t="s">
        <v>147</v>
      </c>
      <c r="E98" s="61" t="s">
        <v>148</v>
      </c>
      <c r="F98" s="60">
        <f>VLOOKUP(D98,'FD - LED Tariffs Smoothed'!$C$29:$H$52,3,FALSE)</f>
        <v>15.800458185258041</v>
      </c>
      <c r="G98" s="82">
        <f t="shared" ref="G98:J98" si="81">F98*(1+(IF(G$10&gt;0,(G$10/F$10-1),G$9)))*(1-G$11)+G$12</f>
        <v>15.936434589606217</v>
      </c>
      <c r="H98" s="60">
        <f t="shared" si="81"/>
        <v>16.298191654790276</v>
      </c>
      <c r="I98" s="60">
        <f t="shared" si="81"/>
        <v>16.668160605354014</v>
      </c>
      <c r="J98" s="60">
        <f t="shared" si="81"/>
        <v>17.046527851095551</v>
      </c>
    </row>
    <row r="99" spans="2:10" ht="14.65" thickBot="1" x14ac:dyDescent="0.5">
      <c r="B99" s="102"/>
      <c r="C99" s="105"/>
      <c r="D99" s="61" t="s">
        <v>149</v>
      </c>
      <c r="E99" s="61" t="s">
        <v>150</v>
      </c>
      <c r="F99" s="60">
        <f>VLOOKUP(D99,'FD - LED Tariffs Smoothed'!$C$29:$H$52,3,FALSE)</f>
        <v>17.804924788739971</v>
      </c>
      <c r="G99" s="82">
        <f t="shared" ref="G99:J99" si="82">F99*(1+(IF(G$10&gt;0,(G$10/F$10-1),G$9)))*(1-G$11)+G$12</f>
        <v>17.958151335975256</v>
      </c>
      <c r="H99" s="60">
        <f t="shared" si="82"/>
        <v>18.365801371301892</v>
      </c>
      <c r="I99" s="60">
        <f t="shared" si="82"/>
        <v>18.782705062430445</v>
      </c>
      <c r="J99" s="60">
        <f t="shared" si="82"/>
        <v>19.209072467347614</v>
      </c>
    </row>
    <row r="100" spans="2:10" ht="14.65" thickBot="1" x14ac:dyDescent="0.5">
      <c r="B100" s="102"/>
      <c r="C100" s="105"/>
      <c r="D100" s="61" t="s">
        <v>151</v>
      </c>
      <c r="E100" s="61" t="s">
        <v>152</v>
      </c>
      <c r="F100" s="60">
        <f>VLOOKUP(D100,'FD - LED Tariffs Smoothed'!$C$29:$H$52,3,FALSE)</f>
        <v>14.337343876147134</v>
      </c>
      <c r="G100" s="82">
        <f t="shared" ref="G100:J100" si="83">F100*(1+(IF(G$10&gt;0,(G$10/F$10-1),G$9)))*(1-G$11)+G$12</f>
        <v>14.460728935322239</v>
      </c>
      <c r="H100" s="60">
        <f t="shared" si="83"/>
        <v>14.788987482154052</v>
      </c>
      <c r="I100" s="60">
        <f t="shared" si="83"/>
        <v>15.124697497998948</v>
      </c>
      <c r="J100" s="60">
        <f t="shared" si="83"/>
        <v>15.468028131203523</v>
      </c>
    </row>
    <row r="101" spans="2:10" ht="14.65" thickBot="1" x14ac:dyDescent="0.5">
      <c r="B101" s="102"/>
      <c r="C101" s="105"/>
      <c r="D101" s="61" t="s">
        <v>153</v>
      </c>
      <c r="E101" s="61" t="s">
        <v>154</v>
      </c>
      <c r="F101" s="60">
        <f>VLOOKUP(D101,'FD - LED Tariffs Smoothed'!$C$29:$H$52,3,FALSE)</f>
        <v>14.703122453424861</v>
      </c>
      <c r="G101" s="82">
        <f t="shared" ref="G101:J101" si="84">F101*(1+(IF(G$10&gt;0,(G$10/F$10-1),G$9)))*(1-G$11)+G$12</f>
        <v>14.829655348893233</v>
      </c>
      <c r="H101" s="60">
        <f t="shared" si="84"/>
        <v>15.166288525313108</v>
      </c>
      <c r="I101" s="60">
        <f t="shared" si="84"/>
        <v>15.510563274837715</v>
      </c>
      <c r="J101" s="60">
        <f t="shared" si="84"/>
        <v>15.86265306117653</v>
      </c>
    </row>
    <row r="102" spans="2:10" ht="14.65" thickBot="1" x14ac:dyDescent="0.5">
      <c r="B102" s="102"/>
      <c r="C102" s="105"/>
      <c r="D102" s="61" t="s">
        <v>21</v>
      </c>
      <c r="E102" s="61" t="s">
        <v>155</v>
      </c>
      <c r="F102" s="60">
        <f>VLOOKUP(D102,'FD - LED Tariffs Smoothed'!$C$29:$H$52,3,FALSE)</f>
        <v>15.800458185258041</v>
      </c>
      <c r="G102" s="82">
        <f t="shared" ref="G102:J102" si="85">F102*(1+(IF(G$10&gt;0,(G$10/F$10-1),G$9)))*(1-G$11)+G$12</f>
        <v>15.936434589606217</v>
      </c>
      <c r="H102" s="60">
        <f t="shared" si="85"/>
        <v>16.298191654790276</v>
      </c>
      <c r="I102" s="60">
        <f t="shared" si="85"/>
        <v>16.668160605354014</v>
      </c>
      <c r="J102" s="60">
        <f t="shared" si="85"/>
        <v>17.046527851095551</v>
      </c>
    </row>
    <row r="103" spans="2:10" ht="14.65" thickBot="1" x14ac:dyDescent="0.5">
      <c r="B103" s="102"/>
      <c r="C103" s="105"/>
      <c r="D103" s="61" t="s">
        <v>13</v>
      </c>
      <c r="E103" s="61" t="s">
        <v>25</v>
      </c>
      <c r="F103" s="60">
        <f>VLOOKUP(D103,'FD - LED Tariffs Smoothed'!$C$29:$H$52,3,FALSE)</f>
        <v>13.67894243704723</v>
      </c>
      <c r="G103" s="82">
        <f t="shared" ref="G103:J103" si="86">F103*(1+(IF(G$10&gt;0,(G$10/F$10-1),G$9)))*(1-G$11)+G$12</f>
        <v>13.796661390894451</v>
      </c>
      <c r="H103" s="60">
        <f t="shared" si="86"/>
        <v>14.109845604467754</v>
      </c>
      <c r="I103" s="60">
        <f t="shared" si="86"/>
        <v>14.430139099689171</v>
      </c>
      <c r="J103" s="60">
        <f t="shared" si="86"/>
        <v>14.757703257252114</v>
      </c>
    </row>
    <row r="104" spans="2:10" ht="14.65" thickBot="1" x14ac:dyDescent="0.5">
      <c r="B104" s="102"/>
      <c r="C104" s="105"/>
      <c r="D104" s="61" t="s">
        <v>14</v>
      </c>
      <c r="E104" s="61" t="s">
        <v>26</v>
      </c>
      <c r="F104" s="60">
        <f>VLOOKUP(D104,'FD - LED Tariffs Smoothed'!$C$29:$H$52,3,FALSE)</f>
        <v>13.496053148408365</v>
      </c>
      <c r="G104" s="82">
        <f t="shared" ref="G104:J104" si="87">F104*(1+(IF(G$10&gt;0,(G$10/F$10-1),G$9)))*(1-G$11)+G$12</f>
        <v>13.612198184108953</v>
      </c>
      <c r="H104" s="60">
        <f t="shared" si="87"/>
        <v>13.921195082888225</v>
      </c>
      <c r="I104" s="60">
        <f t="shared" si="87"/>
        <v>14.237206211269788</v>
      </c>
      <c r="J104" s="60">
        <f t="shared" si="87"/>
        <v>14.560390792265611</v>
      </c>
    </row>
    <row r="105" spans="2:10" ht="14.65" thickBot="1" x14ac:dyDescent="0.5">
      <c r="B105" s="102"/>
      <c r="C105" s="105"/>
      <c r="D105" s="61" t="s">
        <v>156</v>
      </c>
      <c r="E105" s="61" t="s">
        <v>157</v>
      </c>
      <c r="F105" s="60">
        <f>VLOOKUP(D105,'FD - LED Tariffs Smoothed'!$C$29:$H$52,3,FALSE)</f>
        <v>17.592773213918893</v>
      </c>
      <c r="G105" s="82">
        <f t="shared" ref="G105:J105" si="88">F105*(1+(IF(G$10&gt;0,(G$10/F$10-1),G$9)))*(1-G$11)+G$12</f>
        <v>17.744174016104079</v>
      </c>
      <c r="H105" s="60">
        <f t="shared" si="88"/>
        <v>18.146966766269642</v>
      </c>
      <c r="I105" s="60">
        <f t="shared" si="88"/>
        <v>18.558902911863964</v>
      </c>
      <c r="J105" s="60">
        <f t="shared" si="88"/>
        <v>18.980190007963273</v>
      </c>
    </row>
    <row r="106" spans="2:10" ht="14.65" thickBot="1" x14ac:dyDescent="0.5">
      <c r="B106" s="102"/>
      <c r="C106" s="105"/>
      <c r="D106" s="61" t="s">
        <v>158</v>
      </c>
      <c r="E106" s="61" t="s">
        <v>159</v>
      </c>
      <c r="F106" s="60">
        <f>VLOOKUP(D106,'FD - LED Tariffs Smoothed'!$C$29:$H$52,3,FALSE)</f>
        <v>17.592773213918893</v>
      </c>
      <c r="G106" s="82">
        <f t="shared" ref="G106:J106" si="89">F106*(1+(IF(G$10&gt;0,(G$10/F$10-1),G$9)))*(1-G$11)+G$12</f>
        <v>17.744174016104079</v>
      </c>
      <c r="H106" s="60">
        <f t="shared" si="89"/>
        <v>18.146966766269642</v>
      </c>
      <c r="I106" s="60">
        <f t="shared" si="89"/>
        <v>18.558902911863964</v>
      </c>
      <c r="J106" s="60">
        <f t="shared" si="89"/>
        <v>18.980190007963273</v>
      </c>
    </row>
    <row r="107" spans="2:10" ht="14.65" thickBot="1" x14ac:dyDescent="0.5">
      <c r="B107" s="102"/>
      <c r="C107" s="105"/>
      <c r="D107" s="61" t="s">
        <v>160</v>
      </c>
      <c r="E107" s="61" t="s">
        <v>161</v>
      </c>
      <c r="F107" s="60">
        <f>VLOOKUP(D107,'FD - LED Tariffs Smoothed'!$C$29:$H$52,3,FALSE)</f>
        <v>17.592773213918893</v>
      </c>
      <c r="G107" s="82">
        <f t="shared" ref="G107:J107" si="90">F107*(1+(IF(G$10&gt;0,(G$10/F$10-1),G$9)))*(1-G$11)+G$12</f>
        <v>17.744174016104079</v>
      </c>
      <c r="H107" s="60">
        <f t="shared" si="90"/>
        <v>18.146966766269642</v>
      </c>
      <c r="I107" s="60">
        <f t="shared" si="90"/>
        <v>18.558902911863964</v>
      </c>
      <c r="J107" s="60">
        <f t="shared" si="90"/>
        <v>18.980190007963273</v>
      </c>
    </row>
    <row r="108" spans="2:10" ht="14.65" thickBot="1" x14ac:dyDescent="0.5">
      <c r="B108" s="102"/>
      <c r="C108" s="105"/>
      <c r="D108" s="61" t="s">
        <v>162</v>
      </c>
      <c r="E108" s="61" t="s">
        <v>163</v>
      </c>
      <c r="F108" s="60">
        <f>VLOOKUP(D108,'FD - LED Tariffs Smoothed'!$C$29:$H$52,3,FALSE)</f>
        <v>13.877270739566306</v>
      </c>
      <c r="G108" s="82">
        <f t="shared" ref="G108:J108" si="91">F108*(1+(IF(G$10&gt;0,(G$10/F$10-1),G$9)))*(1-G$11)+G$12</f>
        <v>13.996696477428323</v>
      </c>
      <c r="H108" s="60">
        <f t="shared" si="91"/>
        <v>14.314421487465944</v>
      </c>
      <c r="I108" s="60">
        <f t="shared" si="91"/>
        <v>14.639358855231421</v>
      </c>
      <c r="J108" s="60">
        <f t="shared" si="91"/>
        <v>14.971672301245174</v>
      </c>
    </row>
    <row r="109" spans="2:10" ht="14.65" thickBot="1" x14ac:dyDescent="0.5">
      <c r="B109" s="102"/>
      <c r="C109" s="105"/>
      <c r="D109" s="61" t="s">
        <v>164</v>
      </c>
      <c r="E109" s="61" t="s">
        <v>165</v>
      </c>
      <c r="F109" s="60">
        <f>VLOOKUP(D109,'FD - LED Tariffs Smoothed'!$C$29:$H$52,3,FALSE)</f>
        <v>14.099382295376275</v>
      </c>
      <c r="G109" s="82">
        <f t="shared" ref="G109:J109" si="92">F109*(1+(IF(G$10&gt;0,(G$10/F$10-1),G$9)))*(1-G$11)+G$12</f>
        <v>14.220719492410494</v>
      </c>
      <c r="H109" s="60">
        <f t="shared" si="92"/>
        <v>14.543529824888211</v>
      </c>
      <c r="I109" s="60">
        <f t="shared" si="92"/>
        <v>14.873667951913172</v>
      </c>
      <c r="J109" s="60">
        <f t="shared" si="92"/>
        <v>15.2113002144216</v>
      </c>
    </row>
    <row r="110" spans="2:10" ht="14.65" thickBot="1" x14ac:dyDescent="0.5">
      <c r="B110" s="102"/>
      <c r="C110" s="105"/>
      <c r="D110" s="61" t="s">
        <v>166</v>
      </c>
      <c r="E110" s="61" t="s">
        <v>167</v>
      </c>
      <c r="F110" s="60">
        <f>VLOOKUP(D110,'FD - LED Tariffs Smoothed'!$C$29:$H$52,3,FALSE)</f>
        <v>14.185600726891401</v>
      </c>
      <c r="G110" s="82">
        <f t="shared" ref="G110:J110" si="93">F110*(1+(IF(G$10&gt;0,(G$10/F$10-1),G$9)))*(1-G$11)+G$12</f>
        <v>14.307679906985131</v>
      </c>
      <c r="H110" s="60">
        <f t="shared" si="93"/>
        <v>14.632464240873693</v>
      </c>
      <c r="I110" s="60">
        <f t="shared" si="93"/>
        <v>14.964621179141526</v>
      </c>
      <c r="J110" s="60">
        <f t="shared" si="93"/>
        <v>15.304318079908038</v>
      </c>
    </row>
    <row r="111" spans="2:10" ht="14.65" thickBot="1" x14ac:dyDescent="0.5">
      <c r="B111" s="102"/>
      <c r="C111" s="105"/>
      <c r="D111" s="61" t="s">
        <v>168</v>
      </c>
      <c r="E111" s="61" t="s">
        <v>169</v>
      </c>
      <c r="F111" s="60">
        <f>VLOOKUP(D111,'FD - LED Tariffs Smoothed'!$C$29:$H$52,3,FALSE)</f>
        <v>15.714024565302459</v>
      </c>
      <c r="G111" s="82">
        <f t="shared" ref="G111:J111" si="94">F111*(1+(IF(G$10&gt;0,(G$10/F$10-1),G$9)))*(1-G$11)+G$12</f>
        <v>15.849257134711259</v>
      </c>
      <c r="H111" s="60">
        <f t="shared" si="94"/>
        <v>16.209035271669205</v>
      </c>
      <c r="I111" s="60">
        <f t="shared" si="94"/>
        <v>16.576980372336095</v>
      </c>
      <c r="J111" s="60">
        <f t="shared" si="94"/>
        <v>16.953277826788124</v>
      </c>
    </row>
    <row r="112" spans="2:10" ht="14.65" thickBot="1" x14ac:dyDescent="0.5">
      <c r="B112" s="102"/>
      <c r="C112" s="106"/>
      <c r="D112" s="63" t="s">
        <v>170</v>
      </c>
      <c r="E112" s="63" t="s">
        <v>171</v>
      </c>
      <c r="F112" s="64">
        <f>VLOOKUP(D112,'FD - LED Tariffs Smoothed'!$C$29:$H$52,3,FALSE)</f>
        <v>20.65914091325714</v>
      </c>
      <c r="G112" s="83">
        <f t="shared" ref="G112:J112" si="95">F112*(1+(IF(G$10&gt;0,(G$10/F$10-1),G$9)))*(1-G$11)+G$12</f>
        <v>20.83693042197708</v>
      </c>
      <c r="H112" s="64">
        <f t="shared" si="95"/>
        <v>21.309928742555957</v>
      </c>
      <c r="I112" s="64">
        <f t="shared" si="95"/>
        <v>21.793664125011976</v>
      </c>
      <c r="J112" s="64">
        <f t="shared" si="95"/>
        <v>22.288380300649745</v>
      </c>
    </row>
    <row r="113" spans="2:10" ht="14.65" thickBot="1" x14ac:dyDescent="0.5">
      <c r="B113" s="102"/>
      <c r="C113" s="104" t="s">
        <v>23</v>
      </c>
      <c r="D113" s="57" t="s">
        <v>136</v>
      </c>
      <c r="E113" s="57" t="s">
        <v>137</v>
      </c>
      <c r="F113" s="58">
        <f>VLOOKUP(D113,'FD - LED Tariffs Smoothed'!$C$29:$H$52,4,FALSE)</f>
        <v>54.793783237275214</v>
      </c>
      <c r="G113" s="81">
        <f t="shared" ref="G113:J113" si="96">F113*(1+(IF(G$10&gt;0,(G$10/F$10-1),G$9)))*(1-G$11)+G$12</f>
        <v>55.265330425203572</v>
      </c>
      <c r="H113" s="58">
        <f t="shared" si="96"/>
        <v>56.519853425855693</v>
      </c>
      <c r="I113" s="58">
        <f t="shared" si="96"/>
        <v>57.802854098622618</v>
      </c>
      <c r="J113" s="58">
        <f t="shared" si="96"/>
        <v>59.114978886661348</v>
      </c>
    </row>
    <row r="114" spans="2:10" ht="14.65" thickBot="1" x14ac:dyDescent="0.5">
      <c r="B114" s="102"/>
      <c r="C114" s="105"/>
      <c r="D114" s="61" t="s">
        <v>11</v>
      </c>
      <c r="E114" s="61" t="s">
        <v>10</v>
      </c>
      <c r="F114" s="60">
        <f>VLOOKUP(D114,'FD - LED Tariffs Smoothed'!$C$29:$H$52,4,FALSE)</f>
        <v>58.059847956680734</v>
      </c>
      <c r="G114" s="82">
        <f t="shared" ref="G114:J114" si="97">F114*(1+(IF(G$10&gt;0,(G$10/F$10-1),G$9)))*(1-G$11)+G$12</f>
        <v>58.55950241413926</v>
      </c>
      <c r="H114" s="60">
        <f t="shared" si="97"/>
        <v>59.888803118940217</v>
      </c>
      <c r="I114" s="60">
        <f t="shared" si="97"/>
        <v>61.248278949740154</v>
      </c>
      <c r="J114" s="60">
        <f t="shared" si="97"/>
        <v>62.638614881899251</v>
      </c>
    </row>
    <row r="115" spans="2:10" ht="14.65" thickBot="1" x14ac:dyDescent="0.5">
      <c r="B115" s="102"/>
      <c r="C115" s="105"/>
      <c r="D115" s="61" t="s">
        <v>9</v>
      </c>
      <c r="E115" s="61" t="s">
        <v>8</v>
      </c>
      <c r="F115" s="60">
        <f>VLOOKUP(D115,'FD - LED Tariffs Smoothed'!$C$29:$H$52,4,FALSE)</f>
        <v>58.059847956680734</v>
      </c>
      <c r="G115" s="82">
        <f t="shared" ref="G115:J115" si="98">F115*(1+(IF(G$10&gt;0,(G$10/F$10-1),G$9)))*(1-G$11)+G$12</f>
        <v>58.55950241413926</v>
      </c>
      <c r="H115" s="60">
        <f t="shared" si="98"/>
        <v>59.888803118940217</v>
      </c>
      <c r="I115" s="60">
        <f t="shared" si="98"/>
        <v>61.248278949740154</v>
      </c>
      <c r="J115" s="60">
        <f t="shared" si="98"/>
        <v>62.638614881899251</v>
      </c>
    </row>
    <row r="116" spans="2:10" ht="14.65" thickBot="1" x14ac:dyDescent="0.5">
      <c r="B116" s="102"/>
      <c r="C116" s="105"/>
      <c r="D116" s="61" t="s">
        <v>138</v>
      </c>
      <c r="E116" s="61" t="s">
        <v>139</v>
      </c>
      <c r="F116" s="60">
        <f>VLOOKUP(D116,'FD - LED Tariffs Smoothed'!$C$29:$H$52,4,FALSE)</f>
        <v>54.793783237275214</v>
      </c>
      <c r="G116" s="82">
        <f t="shared" ref="G116:J116" si="99">F116*(1+(IF(G$10&gt;0,(G$10/F$10-1),G$9)))*(1-G$11)+G$12</f>
        <v>55.265330425203572</v>
      </c>
      <c r="H116" s="60">
        <f t="shared" si="99"/>
        <v>56.519853425855693</v>
      </c>
      <c r="I116" s="60">
        <f t="shared" si="99"/>
        <v>57.802854098622618</v>
      </c>
      <c r="J116" s="60">
        <f t="shared" si="99"/>
        <v>59.114978886661348</v>
      </c>
    </row>
    <row r="117" spans="2:10" ht="14.65" thickBot="1" x14ac:dyDescent="0.5">
      <c r="B117" s="102"/>
      <c r="C117" s="105"/>
      <c r="D117" s="61" t="s">
        <v>140</v>
      </c>
      <c r="E117" s="61" t="s">
        <v>141</v>
      </c>
      <c r="F117" s="60">
        <f>VLOOKUP(D117,'FD - LED Tariffs Smoothed'!$C$29:$H$52,4,FALSE)</f>
        <v>54.793783237275214</v>
      </c>
      <c r="G117" s="82">
        <f t="shared" ref="G117:J117" si="100">F117*(1+(IF(G$10&gt;0,(G$10/F$10-1),G$9)))*(1-G$11)+G$12</f>
        <v>55.265330425203572</v>
      </c>
      <c r="H117" s="60">
        <f t="shared" si="100"/>
        <v>56.519853425855693</v>
      </c>
      <c r="I117" s="60">
        <f t="shared" si="100"/>
        <v>57.802854098622618</v>
      </c>
      <c r="J117" s="60">
        <f t="shared" si="100"/>
        <v>59.114978886661348</v>
      </c>
    </row>
    <row r="118" spans="2:10" ht="14.65" thickBot="1" x14ac:dyDescent="0.5">
      <c r="B118" s="102"/>
      <c r="C118" s="105"/>
      <c r="D118" s="61" t="s">
        <v>12</v>
      </c>
      <c r="E118" s="61" t="s">
        <v>142</v>
      </c>
      <c r="F118" s="60">
        <f>VLOOKUP(D118,'FD - LED Tariffs Smoothed'!$C$29:$H$52,4,FALSE)</f>
        <v>54.173644366502018</v>
      </c>
      <c r="G118" s="82">
        <f t="shared" ref="G118:J118" si="101">F118*(1+(IF(G$10&gt;0,(G$10/F$10-1),G$9)))*(1-G$11)+G$12</f>
        <v>54.639854731101863</v>
      </c>
      <c r="H118" s="60">
        <f t="shared" si="101"/>
        <v>55.880179433497872</v>
      </c>
      <c r="I118" s="60">
        <f t="shared" si="101"/>
        <v>57.148659506638268</v>
      </c>
      <c r="J118" s="60">
        <f t="shared" si="101"/>
        <v>58.445934077438956</v>
      </c>
    </row>
    <row r="119" spans="2:10" ht="14.65" thickBot="1" x14ac:dyDescent="0.5">
      <c r="B119" s="102"/>
      <c r="C119" s="105"/>
      <c r="D119" s="61" t="s">
        <v>143</v>
      </c>
      <c r="E119" s="61" t="s">
        <v>144</v>
      </c>
      <c r="F119" s="60">
        <f>VLOOKUP(D119,'FD - LED Tariffs Smoothed'!$C$29:$H$52,4,FALSE)</f>
        <v>54.793783237275214</v>
      </c>
      <c r="G119" s="82">
        <f t="shared" ref="G119:J119" si="102">F119*(1+(IF(G$10&gt;0,(G$10/F$10-1),G$9)))*(1-G$11)+G$12</f>
        <v>55.265330425203572</v>
      </c>
      <c r="H119" s="60">
        <f t="shared" si="102"/>
        <v>56.519853425855693</v>
      </c>
      <c r="I119" s="60">
        <f t="shared" si="102"/>
        <v>57.802854098622618</v>
      </c>
      <c r="J119" s="60">
        <f t="shared" si="102"/>
        <v>59.114978886661348</v>
      </c>
    </row>
    <row r="120" spans="2:10" ht="14.65" thickBot="1" x14ac:dyDescent="0.5">
      <c r="B120" s="102"/>
      <c r="C120" s="105"/>
      <c r="D120" s="61" t="s">
        <v>20</v>
      </c>
      <c r="E120" s="61" t="s">
        <v>145</v>
      </c>
      <c r="F120" s="60">
        <f>VLOOKUP(D120,'FD - LED Tariffs Smoothed'!$C$29:$H$52,4,FALSE)</f>
        <v>54.793783237275214</v>
      </c>
      <c r="G120" s="82">
        <f t="shared" ref="G120:J120" si="103">F120*(1+(IF(G$10&gt;0,(G$10/F$10-1),G$9)))*(1-G$11)+G$12</f>
        <v>55.265330425203572</v>
      </c>
      <c r="H120" s="60">
        <f t="shared" si="103"/>
        <v>56.519853425855693</v>
      </c>
      <c r="I120" s="60">
        <f t="shared" si="103"/>
        <v>57.802854098622618</v>
      </c>
      <c r="J120" s="60">
        <f t="shared" si="103"/>
        <v>59.114978886661348</v>
      </c>
    </row>
    <row r="121" spans="2:10" ht="14.65" thickBot="1" x14ac:dyDescent="0.5">
      <c r="B121" s="102"/>
      <c r="C121" s="105"/>
      <c r="D121" s="61" t="s">
        <v>22</v>
      </c>
      <c r="E121" s="61" t="s">
        <v>146</v>
      </c>
      <c r="F121" s="60">
        <f>VLOOKUP(D121,'FD - LED Tariffs Smoothed'!$C$29:$H$52,4,FALSE)</f>
        <v>56.171869616771218</v>
      </c>
      <c r="G121" s="82">
        <f t="shared" ref="G121:J121" si="104">F121*(1+(IF(G$10&gt;0,(G$10/F$10-1),G$9)))*(1-G$11)+G$12</f>
        <v>56.655276412096271</v>
      </c>
      <c r="H121" s="60">
        <f t="shared" si="104"/>
        <v>57.941351186650856</v>
      </c>
      <c r="I121" s="60">
        <f t="shared" si="104"/>
        <v>59.256619858587825</v>
      </c>
      <c r="J121" s="60">
        <f t="shared" si="104"/>
        <v>60.601745129377768</v>
      </c>
    </row>
    <row r="122" spans="2:10" ht="14.65" thickBot="1" x14ac:dyDescent="0.5">
      <c r="B122" s="102"/>
      <c r="C122" s="105"/>
      <c r="D122" s="61" t="s">
        <v>147</v>
      </c>
      <c r="E122" s="61" t="s">
        <v>148</v>
      </c>
      <c r="F122" s="60">
        <f>VLOOKUP(D122,'FD - LED Tariffs Smoothed'!$C$29:$H$52,4,FALSE)</f>
        <v>56.171869616771218</v>
      </c>
      <c r="G122" s="82">
        <f t="shared" ref="G122:J122" si="105">F122*(1+(IF(G$10&gt;0,(G$10/F$10-1),G$9)))*(1-G$11)+G$12</f>
        <v>56.655276412096271</v>
      </c>
      <c r="H122" s="60">
        <f t="shared" si="105"/>
        <v>57.941351186650856</v>
      </c>
      <c r="I122" s="60">
        <f t="shared" si="105"/>
        <v>59.256619858587825</v>
      </c>
      <c r="J122" s="60">
        <f t="shared" si="105"/>
        <v>60.601745129377768</v>
      </c>
    </row>
    <row r="123" spans="2:10" ht="14.65" thickBot="1" x14ac:dyDescent="0.5">
      <c r="B123" s="102"/>
      <c r="C123" s="105"/>
      <c r="D123" s="61" t="s">
        <v>149</v>
      </c>
      <c r="E123" s="61" t="s">
        <v>150</v>
      </c>
      <c r="F123" s="60">
        <f>VLOOKUP(D123,'FD - LED Tariffs Smoothed'!$C$29:$H$52,4,FALSE)</f>
        <v>58.059847956680734</v>
      </c>
      <c r="G123" s="82">
        <f t="shared" ref="G123:J123" si="106">F123*(1+(IF(G$10&gt;0,(G$10/F$10-1),G$9)))*(1-G$11)+G$12</f>
        <v>58.55950241413926</v>
      </c>
      <c r="H123" s="60">
        <f t="shared" si="106"/>
        <v>59.888803118940217</v>
      </c>
      <c r="I123" s="60">
        <f t="shared" si="106"/>
        <v>61.248278949740154</v>
      </c>
      <c r="J123" s="60">
        <f t="shared" si="106"/>
        <v>62.638614881899251</v>
      </c>
    </row>
    <row r="124" spans="2:10" ht="14.65" thickBot="1" x14ac:dyDescent="0.5">
      <c r="B124" s="102"/>
      <c r="C124" s="105"/>
      <c r="D124" s="61" t="s">
        <v>151</v>
      </c>
      <c r="E124" s="61" t="s">
        <v>152</v>
      </c>
      <c r="F124" s="60">
        <f>VLOOKUP(D124,'FD - LED Tariffs Smoothed'!$C$29:$H$52,4,FALSE)</f>
        <v>54.793783237275214</v>
      </c>
      <c r="G124" s="82">
        <f t="shared" ref="G124:J124" si="107">F124*(1+(IF(G$10&gt;0,(G$10/F$10-1),G$9)))*(1-G$11)+G$12</f>
        <v>55.265330425203572</v>
      </c>
      <c r="H124" s="60">
        <f t="shared" si="107"/>
        <v>56.519853425855693</v>
      </c>
      <c r="I124" s="60">
        <f t="shared" si="107"/>
        <v>57.802854098622618</v>
      </c>
      <c r="J124" s="60">
        <f t="shared" si="107"/>
        <v>59.114978886661348</v>
      </c>
    </row>
    <row r="125" spans="2:10" ht="14.65" thickBot="1" x14ac:dyDescent="0.5">
      <c r="B125" s="102"/>
      <c r="C125" s="105"/>
      <c r="D125" s="61" t="s">
        <v>153</v>
      </c>
      <c r="E125" s="61" t="s">
        <v>154</v>
      </c>
      <c r="F125" s="60">
        <f>VLOOKUP(D125,'FD - LED Tariffs Smoothed'!$C$29:$H$52,4,FALSE)</f>
        <v>55.138304832149224</v>
      </c>
      <c r="G125" s="82">
        <f t="shared" ref="G125:J125" si="108">F125*(1+(IF(G$10&gt;0,(G$10/F$10-1),G$9)))*(1-G$11)+G$12</f>
        <v>55.612816921926758</v>
      </c>
      <c r="H125" s="60">
        <f t="shared" si="108"/>
        <v>56.875227866054495</v>
      </c>
      <c r="I125" s="60">
        <f t="shared" si="108"/>
        <v>58.16629553861393</v>
      </c>
      <c r="J125" s="60">
        <f t="shared" si="108"/>
        <v>59.486670447340465</v>
      </c>
    </row>
    <row r="126" spans="2:10" ht="14.65" thickBot="1" x14ac:dyDescent="0.5">
      <c r="B126" s="102"/>
      <c r="C126" s="105"/>
      <c r="D126" s="61" t="s">
        <v>21</v>
      </c>
      <c r="E126" s="61" t="s">
        <v>155</v>
      </c>
      <c r="F126" s="60">
        <f>VLOOKUP(D126,'FD - LED Tariffs Smoothed'!$C$29:$H$52,4,FALSE)</f>
        <v>56.171869616771218</v>
      </c>
      <c r="G126" s="82">
        <f t="shared" ref="G126:J126" si="109">F126*(1+(IF(G$10&gt;0,(G$10/F$10-1),G$9)))*(1-G$11)+G$12</f>
        <v>56.655276412096271</v>
      </c>
      <c r="H126" s="60">
        <f t="shared" si="109"/>
        <v>57.941351186650856</v>
      </c>
      <c r="I126" s="60">
        <f t="shared" si="109"/>
        <v>59.256619858587825</v>
      </c>
      <c r="J126" s="60">
        <f t="shared" si="109"/>
        <v>60.601745129377768</v>
      </c>
    </row>
    <row r="127" spans="2:10" ht="14.65" thickBot="1" x14ac:dyDescent="0.5">
      <c r="B127" s="102"/>
      <c r="C127" s="105"/>
      <c r="D127" s="61" t="s">
        <v>13</v>
      </c>
      <c r="E127" s="61" t="s">
        <v>25</v>
      </c>
      <c r="F127" s="60">
        <f>VLOOKUP(D127,'FD - LED Tariffs Smoothed'!$C$29:$H$52,4,FALSE)</f>
        <v>54.173644366502018</v>
      </c>
      <c r="G127" s="82">
        <f t="shared" ref="G127:J127" si="110">F127*(1+(IF(G$10&gt;0,(G$10/F$10-1),G$9)))*(1-G$11)+G$12</f>
        <v>54.639854731101863</v>
      </c>
      <c r="H127" s="60">
        <f t="shared" si="110"/>
        <v>55.880179433497872</v>
      </c>
      <c r="I127" s="60">
        <f t="shared" si="110"/>
        <v>57.148659506638268</v>
      </c>
      <c r="J127" s="60">
        <f t="shared" si="110"/>
        <v>58.445934077438956</v>
      </c>
    </row>
    <row r="128" spans="2:10" ht="14.65" thickBot="1" x14ac:dyDescent="0.5">
      <c r="B128" s="102"/>
      <c r="C128" s="105"/>
      <c r="D128" s="61" t="s">
        <v>14</v>
      </c>
      <c r="E128" s="61" t="s">
        <v>26</v>
      </c>
      <c r="F128" s="60">
        <f>VLOOKUP(D128,'FD - LED Tariffs Smoothed'!$C$29:$H$52,4,FALSE)</f>
        <v>54.00138356906502</v>
      </c>
      <c r="G128" s="82">
        <f t="shared" ref="G128:J128" si="111">F128*(1+(IF(G$10&gt;0,(G$10/F$10-1),G$9)))*(1-G$11)+G$12</f>
        <v>54.466111482740274</v>
      </c>
      <c r="H128" s="60">
        <f t="shared" si="111"/>
        <v>55.702492213398472</v>
      </c>
      <c r="I128" s="60">
        <f t="shared" si="111"/>
        <v>56.966938786642615</v>
      </c>
      <c r="J128" s="60">
        <f t="shared" si="111"/>
        <v>58.260088297099401</v>
      </c>
    </row>
    <row r="129" spans="2:10" ht="14.65" thickBot="1" x14ac:dyDescent="0.5">
      <c r="B129" s="102"/>
      <c r="C129" s="105"/>
      <c r="D129" s="61" t="s">
        <v>156</v>
      </c>
      <c r="E129" s="61" t="s">
        <v>157</v>
      </c>
      <c r="F129" s="60">
        <f>VLOOKUP(D129,'FD - LED Tariffs Smoothed'!$C$29:$H$52,4,FALSE)</f>
        <v>57.86002543165381</v>
      </c>
      <c r="G129" s="82">
        <f t="shared" ref="G129:J129" si="112">F129*(1+(IF(G$10&gt;0,(G$10/F$10-1),G$9)))*(1-G$11)+G$12</f>
        <v>58.357960246039816</v>
      </c>
      <c r="H129" s="60">
        <f t="shared" si="112"/>
        <v>59.682685943624918</v>
      </c>
      <c r="I129" s="60">
        <f t="shared" si="112"/>
        <v>61.037482914545201</v>
      </c>
      <c r="J129" s="60">
        <f t="shared" si="112"/>
        <v>62.423033776705374</v>
      </c>
    </row>
    <row r="130" spans="2:10" ht="14.65" thickBot="1" x14ac:dyDescent="0.5">
      <c r="B130" s="102"/>
      <c r="C130" s="105"/>
      <c r="D130" s="61" t="s">
        <v>158</v>
      </c>
      <c r="E130" s="61" t="s">
        <v>159</v>
      </c>
      <c r="F130" s="60">
        <f>VLOOKUP(D130,'FD - LED Tariffs Smoothed'!$C$29:$H$52,4,FALSE)</f>
        <v>57.86002543165381</v>
      </c>
      <c r="G130" s="82">
        <f t="shared" ref="G130:J130" si="113">F130*(1+(IF(G$10&gt;0,(G$10/F$10-1),G$9)))*(1-G$11)+G$12</f>
        <v>58.357960246039816</v>
      </c>
      <c r="H130" s="60">
        <f t="shared" si="113"/>
        <v>59.682685943624918</v>
      </c>
      <c r="I130" s="60">
        <f t="shared" si="113"/>
        <v>61.037482914545201</v>
      </c>
      <c r="J130" s="60">
        <f t="shared" si="113"/>
        <v>62.423033776705374</v>
      </c>
    </row>
    <row r="131" spans="2:10" ht="14.65" thickBot="1" x14ac:dyDescent="0.5">
      <c r="B131" s="102"/>
      <c r="C131" s="105"/>
      <c r="D131" s="61" t="s">
        <v>160</v>
      </c>
      <c r="E131" s="61" t="s">
        <v>161</v>
      </c>
      <c r="F131" s="60">
        <f>VLOOKUP(D131,'FD - LED Tariffs Smoothed'!$C$29:$H$52,4,FALSE)</f>
        <v>57.86002543165381</v>
      </c>
      <c r="G131" s="82">
        <f t="shared" ref="G131:J131" si="114">F131*(1+(IF(G$10&gt;0,(G$10/F$10-1),G$9)))*(1-G$11)+G$12</f>
        <v>58.357960246039816</v>
      </c>
      <c r="H131" s="60">
        <f t="shared" si="114"/>
        <v>59.682685943624918</v>
      </c>
      <c r="I131" s="60">
        <f t="shared" si="114"/>
        <v>61.037482914545201</v>
      </c>
      <c r="J131" s="60">
        <f t="shared" si="114"/>
        <v>62.423033776705374</v>
      </c>
    </row>
    <row r="132" spans="2:10" ht="14.65" thickBot="1" x14ac:dyDescent="0.5">
      <c r="B132" s="102"/>
      <c r="C132" s="105"/>
      <c r="D132" s="61" t="s">
        <v>162</v>
      </c>
      <c r="E132" s="61" t="s">
        <v>163</v>
      </c>
      <c r="F132" s="60">
        <f>VLOOKUP(D132,'FD - LED Tariffs Smoothed'!$C$29:$H$52,4,FALSE)</f>
        <v>54.360446949641393</v>
      </c>
      <c r="G132" s="82">
        <f t="shared" ref="G132:J132" si="115">F132*(1+(IF(G$10&gt;0,(G$10/F$10-1),G$9)))*(1-G$11)+G$12</f>
        <v>54.82826490962109</v>
      </c>
      <c r="H132" s="60">
        <f t="shared" si="115"/>
        <v>56.072866523069486</v>
      </c>
      <c r="I132" s="60">
        <f t="shared" si="115"/>
        <v>57.345720593143163</v>
      </c>
      <c r="J132" s="60">
        <f t="shared" si="115"/>
        <v>58.647468450607512</v>
      </c>
    </row>
    <row r="133" spans="2:10" ht="14.65" thickBot="1" x14ac:dyDescent="0.5">
      <c r="B133" s="102"/>
      <c r="C133" s="105"/>
      <c r="D133" s="61" t="s">
        <v>164</v>
      </c>
      <c r="E133" s="61" t="s">
        <v>165</v>
      </c>
      <c r="F133" s="60">
        <f>VLOOKUP(D133,'FD - LED Tariffs Smoothed'!$C$29:$H$52,4,FALSE)</f>
        <v>54.569650637886639</v>
      </c>
      <c r="G133" s="82">
        <f t="shared" ref="G133:J133" si="116">F133*(1+(IF(G$10&gt;0,(G$10/F$10-1),G$9)))*(1-G$11)+G$12</f>
        <v>55.039268973840912</v>
      </c>
      <c r="H133" s="60">
        <f t="shared" si="116"/>
        <v>56.288660379547096</v>
      </c>
      <c r="I133" s="60">
        <f t="shared" si="116"/>
        <v>57.566412970162808</v>
      </c>
      <c r="J133" s="60">
        <f t="shared" si="116"/>
        <v>58.873170544585498</v>
      </c>
    </row>
    <row r="134" spans="2:10" ht="14.65" thickBot="1" x14ac:dyDescent="0.5">
      <c r="B134" s="102"/>
      <c r="C134" s="105"/>
      <c r="D134" s="61" t="s">
        <v>166</v>
      </c>
      <c r="E134" s="61" t="s">
        <v>167</v>
      </c>
      <c r="F134" s="60">
        <f>VLOOKUP(D134,'FD - LED Tariffs Smoothed'!$C$29:$H$52,4,FALSE)</f>
        <v>54.650858541734351</v>
      </c>
      <c r="G134" s="82">
        <f t="shared" ref="G134:J134" si="117">F134*(1+(IF(G$10&gt;0,(G$10/F$10-1),G$9)))*(1-G$11)+G$12</f>
        <v>55.121175740888688</v>
      </c>
      <c r="H134" s="60">
        <f t="shared" si="117"/>
        <v>56.372426430206858</v>
      </c>
      <c r="I134" s="60">
        <f t="shared" si="117"/>
        <v>57.652080510172553</v>
      </c>
      <c r="J134" s="60">
        <f t="shared" si="117"/>
        <v>58.960782737753469</v>
      </c>
    </row>
    <row r="135" spans="2:10" ht="14.65" thickBot="1" x14ac:dyDescent="0.5">
      <c r="B135" s="102"/>
      <c r="C135" s="105"/>
      <c r="D135" s="98" t="s">
        <v>287</v>
      </c>
      <c r="E135" s="98" t="s">
        <v>288</v>
      </c>
      <c r="F135" s="99"/>
      <c r="G135" s="99" t="s">
        <v>289</v>
      </c>
      <c r="H135" s="99" t="s">
        <v>289</v>
      </c>
      <c r="I135" s="99" t="s">
        <v>289</v>
      </c>
      <c r="J135" s="99" t="s">
        <v>289</v>
      </c>
    </row>
    <row r="136" spans="2:10" ht="14.65" thickBot="1" x14ac:dyDescent="0.5">
      <c r="B136" s="102"/>
      <c r="C136" s="105"/>
      <c r="D136" s="98" t="s">
        <v>290</v>
      </c>
      <c r="E136" s="98" t="s">
        <v>291</v>
      </c>
      <c r="F136" s="99"/>
      <c r="G136" s="99" t="s">
        <v>289</v>
      </c>
      <c r="H136" s="99" t="s">
        <v>289</v>
      </c>
      <c r="I136" s="99" t="s">
        <v>289</v>
      </c>
      <c r="J136" s="99" t="s">
        <v>289</v>
      </c>
    </row>
    <row r="137" spans="2:10" ht="14.65" thickBot="1" x14ac:dyDescent="0.5">
      <c r="B137" s="102"/>
      <c r="C137" s="105"/>
      <c r="D137" s="61" t="s">
        <v>168</v>
      </c>
      <c r="E137" s="61" t="s">
        <v>169</v>
      </c>
      <c r="F137" s="60">
        <f>VLOOKUP(D137,'FD - LED Tariffs Smoothed'!$C$29:$H$52,4,FALSE)</f>
        <v>56.090459030018287</v>
      </c>
      <c r="G137" s="82">
        <f t="shared" ref="G137:J137" si="118">F137*(1+(IF(G$10&gt;0,(G$10/F$10-1),G$9)))*(1-G$11)+G$12</f>
        <v>56.573165217884195</v>
      </c>
      <c r="H137" s="60">
        <f t="shared" si="118"/>
        <v>57.857376068330161</v>
      </c>
      <c r="I137" s="60">
        <f t="shared" si="118"/>
        <v>59.170738505081253</v>
      </c>
      <c r="J137" s="60">
        <f t="shared" si="118"/>
        <v>60.513914269146596</v>
      </c>
    </row>
    <row r="138" spans="2:10" ht="14.65" thickBot="1" x14ac:dyDescent="0.5">
      <c r="B138" s="102"/>
      <c r="C138" s="106"/>
      <c r="D138" s="63" t="s">
        <v>170</v>
      </c>
      <c r="E138" s="63" t="s">
        <v>171</v>
      </c>
      <c r="F138" s="64">
        <f>VLOOKUP(D138,'FD - LED Tariffs Smoothed'!$C$29:$H$52,4,FALSE)</f>
        <v>60.748193180865691</v>
      </c>
      <c r="G138" s="83">
        <f t="shared" ref="G138:J138" si="119">F138*(1+(IF(G$10&gt;0,(G$10/F$10-1),G$9)))*(1-G$11)+G$12</f>
        <v>61.270983139392932</v>
      </c>
      <c r="H138" s="64">
        <f t="shared" si="119"/>
        <v>62.661834456657147</v>
      </c>
      <c r="I138" s="64">
        <f t="shared" si="119"/>
        <v>64.084258098823256</v>
      </c>
      <c r="J138" s="64">
        <f t="shared" si="119"/>
        <v>65.538970757666533</v>
      </c>
    </row>
    <row r="139" spans="2:10" ht="14.65" thickBot="1" x14ac:dyDescent="0.5">
      <c r="B139" s="102"/>
      <c r="C139" s="104" t="s">
        <v>15</v>
      </c>
      <c r="D139" s="57" t="s">
        <v>136</v>
      </c>
      <c r="E139" s="57" t="s">
        <v>137</v>
      </c>
      <c r="F139" s="58">
        <f>VLOOKUP(D139,'FD - LED Tariffs Smoothed'!$C$29:$H$52,5,FALSE)</f>
        <v>82.237473027526207</v>
      </c>
      <c r="G139" s="81">
        <f t="shared" ref="G139:J139" si="120">F139*(1+(IF(G$10&gt;0,(G$10/F$10-1),G$9)))*(1-G$11)+G$12</f>
        <v>82.945196547556549</v>
      </c>
      <c r="H139" s="58">
        <f t="shared" si="120"/>
        <v>84.82805250918608</v>
      </c>
      <c r="I139" s="58">
        <f t="shared" si="120"/>
        <v>86.753649301144605</v>
      </c>
      <c r="J139" s="58">
        <f t="shared" si="120"/>
        <v>88.722957140280585</v>
      </c>
    </row>
    <row r="140" spans="2:10" ht="14.65" thickBot="1" x14ac:dyDescent="0.5">
      <c r="B140" s="102"/>
      <c r="C140" s="105"/>
      <c r="D140" s="61" t="s">
        <v>11</v>
      </c>
      <c r="E140" s="61" t="s">
        <v>10</v>
      </c>
      <c r="F140" s="60">
        <f>VLOOKUP(D140,'FD - LED Tariffs Smoothed'!$C$29:$H$52,5,FALSE)</f>
        <v>103.91790353287178</v>
      </c>
      <c r="G140" s="82">
        <f t="shared" ref="G140:J140" si="121">F140*(1+(IF(G$10&gt;0,(G$10/F$10-1),G$9)))*(1-G$11)+G$12</f>
        <v>104.81220562867962</v>
      </c>
      <c r="H140" s="60">
        <f t="shared" si="121"/>
        <v>107.19144269645064</v>
      </c>
      <c r="I140" s="60">
        <f t="shared" si="121"/>
        <v>109.62468844566006</v>
      </c>
      <c r="J140" s="60">
        <f t="shared" si="121"/>
        <v>112.11316887337654</v>
      </c>
    </row>
    <row r="141" spans="2:10" ht="14.65" thickBot="1" x14ac:dyDescent="0.5">
      <c r="B141" s="102"/>
      <c r="C141" s="105"/>
      <c r="D141" s="61" t="s">
        <v>9</v>
      </c>
      <c r="E141" s="61" t="s">
        <v>8</v>
      </c>
      <c r="F141" s="60">
        <f>VLOOKUP(D141,'FD - LED Tariffs Smoothed'!$C$29:$H$52,5,FALSE)</f>
        <v>103.91790353287178</v>
      </c>
      <c r="G141" s="82">
        <f t="shared" ref="G141:J141" si="122">F141*(1+(IF(G$10&gt;0,(G$10/F$10-1),G$9)))*(1-G$11)+G$12</f>
        <v>104.81220562867962</v>
      </c>
      <c r="H141" s="60">
        <f t="shared" si="122"/>
        <v>107.19144269645064</v>
      </c>
      <c r="I141" s="60">
        <f t="shared" si="122"/>
        <v>109.62468844566006</v>
      </c>
      <c r="J141" s="60">
        <f t="shared" si="122"/>
        <v>112.11316887337654</v>
      </c>
    </row>
    <row r="142" spans="2:10" ht="14.65" thickBot="1" x14ac:dyDescent="0.5">
      <c r="B142" s="102"/>
      <c r="C142" s="105"/>
      <c r="D142" s="61" t="s">
        <v>138</v>
      </c>
      <c r="E142" s="61" t="s">
        <v>139</v>
      </c>
      <c r="F142" s="60">
        <f>VLOOKUP(D142,'FD - LED Tariffs Smoothed'!$C$29:$H$52,5,FALSE)</f>
        <v>82.237473027526207</v>
      </c>
      <c r="G142" s="82">
        <f t="shared" ref="G142:J142" si="123">F142*(1+(IF(G$10&gt;0,(G$10/F$10-1),G$9)))*(1-G$11)+G$12</f>
        <v>82.945196547556549</v>
      </c>
      <c r="H142" s="60">
        <f t="shared" si="123"/>
        <v>84.82805250918608</v>
      </c>
      <c r="I142" s="60">
        <f t="shared" si="123"/>
        <v>86.753649301144605</v>
      </c>
      <c r="J142" s="60">
        <f t="shared" si="123"/>
        <v>88.722957140280585</v>
      </c>
    </row>
    <row r="143" spans="2:10" ht="14.65" thickBot="1" x14ac:dyDescent="0.5">
      <c r="B143" s="102"/>
      <c r="C143" s="105"/>
      <c r="D143" s="61" t="s">
        <v>140</v>
      </c>
      <c r="E143" s="61" t="s">
        <v>141</v>
      </c>
      <c r="F143" s="60">
        <f>VLOOKUP(D143,'FD - LED Tariffs Smoothed'!$C$29:$H$52,5,FALSE)</f>
        <v>82.237473027526207</v>
      </c>
      <c r="G143" s="82">
        <f t="shared" ref="G143:J143" si="124">F143*(1+(IF(G$10&gt;0,(G$10/F$10-1),G$9)))*(1-G$11)+G$12</f>
        <v>82.945196547556549</v>
      </c>
      <c r="H143" s="60">
        <f t="shared" si="124"/>
        <v>84.82805250918608</v>
      </c>
      <c r="I143" s="60">
        <f t="shared" si="124"/>
        <v>86.753649301144605</v>
      </c>
      <c r="J143" s="60">
        <f t="shared" si="124"/>
        <v>88.722957140280585</v>
      </c>
    </row>
    <row r="144" spans="2:10" ht="14.65" thickBot="1" x14ac:dyDescent="0.5">
      <c r="B144" s="102"/>
      <c r="C144" s="105"/>
      <c r="D144" s="61" t="s">
        <v>12</v>
      </c>
      <c r="E144" s="61" t="s">
        <v>142</v>
      </c>
      <c r="F144" s="60">
        <f>VLOOKUP(D144,'FD - LED Tariffs Smoothed'!$C$29:$H$52,5,FALSE)</f>
        <v>78.120935589802372</v>
      </c>
      <c r="G144" s="82">
        <f t="shared" ref="G144:J144" si="125">F144*(1+(IF(G$10&gt;0,(G$10/F$10-1),G$9)))*(1-G$11)+G$12</f>
        <v>78.793232797976231</v>
      </c>
      <c r="H144" s="60">
        <f t="shared" si="125"/>
        <v>80.581839182490285</v>
      </c>
      <c r="I144" s="60">
        <f t="shared" si="125"/>
        <v>82.411046931932816</v>
      </c>
      <c r="J144" s="60">
        <f t="shared" si="125"/>
        <v>84.28177769728768</v>
      </c>
    </row>
    <row r="145" spans="2:10" ht="14.65" thickBot="1" x14ac:dyDescent="0.5">
      <c r="B145" s="102"/>
      <c r="C145" s="105"/>
      <c r="D145" s="61" t="s">
        <v>143</v>
      </c>
      <c r="E145" s="61" t="s">
        <v>144</v>
      </c>
      <c r="F145" s="60">
        <f>VLOOKUP(D145,'FD - LED Tariffs Smoothed'!$C$29:$H$52,5,FALSE)</f>
        <v>82.237473027526207</v>
      </c>
      <c r="G145" s="82">
        <f t="shared" ref="G145:J145" si="126">F145*(1+(IF(G$10&gt;0,(G$10/F$10-1),G$9)))*(1-G$11)+G$12</f>
        <v>82.945196547556549</v>
      </c>
      <c r="H145" s="60">
        <f t="shared" si="126"/>
        <v>84.82805250918608</v>
      </c>
      <c r="I145" s="60">
        <f t="shared" si="126"/>
        <v>86.753649301144605</v>
      </c>
      <c r="J145" s="60">
        <f t="shared" si="126"/>
        <v>88.722957140280585</v>
      </c>
    </row>
    <row r="146" spans="2:10" ht="14.65" thickBot="1" x14ac:dyDescent="0.5">
      <c r="B146" s="102"/>
      <c r="C146" s="105"/>
      <c r="D146" s="61" t="s">
        <v>20</v>
      </c>
      <c r="E146" s="61" t="s">
        <v>145</v>
      </c>
      <c r="F146" s="60">
        <f>VLOOKUP(D146,'FD - LED Tariffs Smoothed'!$C$29:$H$52,5,FALSE)</f>
        <v>82.237473027526207</v>
      </c>
      <c r="G146" s="82">
        <f t="shared" ref="G146:J146" si="127">F146*(1+(IF(G$10&gt;0,(G$10/F$10-1),G$9)))*(1-G$11)+G$12</f>
        <v>82.945196547556549</v>
      </c>
      <c r="H146" s="60">
        <f t="shared" si="127"/>
        <v>84.82805250918608</v>
      </c>
      <c r="I146" s="60">
        <f t="shared" si="127"/>
        <v>86.753649301144605</v>
      </c>
      <c r="J146" s="60">
        <f t="shared" si="127"/>
        <v>88.722957140280585</v>
      </c>
    </row>
    <row r="147" spans="2:10" ht="14.65" thickBot="1" x14ac:dyDescent="0.5">
      <c r="B147" s="102"/>
      <c r="C147" s="105"/>
      <c r="D147" s="61" t="s">
        <v>22</v>
      </c>
      <c r="E147" s="61" t="s">
        <v>146</v>
      </c>
      <c r="F147" s="60">
        <f>VLOOKUP(D147,'FD - LED Tariffs Smoothed'!$C$29:$H$52,5,FALSE)</f>
        <v>91.385334000245862</v>
      </c>
      <c r="G147" s="82">
        <f t="shared" ref="G147:J147" si="128">F147*(1+(IF(G$10&gt;0,(G$10/F$10-1),G$9)))*(1-G$11)+G$12</f>
        <v>92.171782657735065</v>
      </c>
      <c r="H147" s="60">
        <f t="shared" si="128"/>
        <v>94.264082124065652</v>
      </c>
      <c r="I147" s="60">
        <f t="shared" si="128"/>
        <v>96.403876788281934</v>
      </c>
      <c r="J147" s="60">
        <f t="shared" si="128"/>
        <v>98.592244791375933</v>
      </c>
    </row>
    <row r="148" spans="2:10" ht="14.65" thickBot="1" x14ac:dyDescent="0.5">
      <c r="B148" s="102"/>
      <c r="C148" s="105"/>
      <c r="D148" s="61" t="s">
        <v>147</v>
      </c>
      <c r="E148" s="61" t="s">
        <v>148</v>
      </c>
      <c r="F148" s="60">
        <f>VLOOKUP(D148,'FD - LED Tariffs Smoothed'!$C$29:$H$52,5,FALSE)</f>
        <v>91.385334000245862</v>
      </c>
      <c r="G148" s="82">
        <f t="shared" ref="G148:J148" si="129">F148*(1+(IF(G$10&gt;0,(G$10/F$10-1),G$9)))*(1-G$11)+G$12</f>
        <v>92.171782657735065</v>
      </c>
      <c r="H148" s="60">
        <f t="shared" si="129"/>
        <v>94.264082124065652</v>
      </c>
      <c r="I148" s="60">
        <f t="shared" si="129"/>
        <v>96.403876788281934</v>
      </c>
      <c r="J148" s="60">
        <f t="shared" si="129"/>
        <v>98.592244791375933</v>
      </c>
    </row>
    <row r="149" spans="2:10" ht="14.65" thickBot="1" x14ac:dyDescent="0.5">
      <c r="B149" s="102"/>
      <c r="C149" s="105"/>
      <c r="D149" s="61" t="s">
        <v>149</v>
      </c>
      <c r="E149" s="61" t="s">
        <v>150</v>
      </c>
      <c r="F149" s="60">
        <f>VLOOKUP(D149,'FD - LED Tariffs Smoothed'!$C$29:$H$52,5,FALSE)</f>
        <v>103.91790353287178</v>
      </c>
      <c r="G149" s="82">
        <f t="shared" ref="G149:J149" si="130">F149*(1+(IF(G$10&gt;0,(G$10/F$10-1),G$9)))*(1-G$11)+G$12</f>
        <v>104.81220562867962</v>
      </c>
      <c r="H149" s="60">
        <f t="shared" si="130"/>
        <v>107.19144269645064</v>
      </c>
      <c r="I149" s="60">
        <f t="shared" si="130"/>
        <v>109.62468844566006</v>
      </c>
      <c r="J149" s="60">
        <f t="shared" si="130"/>
        <v>112.11316887337654</v>
      </c>
    </row>
    <row r="150" spans="2:10" ht="14.65" thickBot="1" x14ac:dyDescent="0.5">
      <c r="B150" s="102"/>
      <c r="C150" s="105"/>
      <c r="D150" s="61" t="s">
        <v>151</v>
      </c>
      <c r="E150" s="61" t="s">
        <v>152</v>
      </c>
      <c r="F150" s="60">
        <f>VLOOKUP(D150,'FD - LED Tariffs Smoothed'!$C$29:$H$52,5,FALSE)</f>
        <v>82.237473027526207</v>
      </c>
      <c r="G150" s="82">
        <f t="shared" ref="G150:J150" si="131">F150*(1+(IF(G$10&gt;0,(G$10/F$10-1),G$9)))*(1-G$11)+G$12</f>
        <v>82.945196547556549</v>
      </c>
      <c r="H150" s="60">
        <f t="shared" si="131"/>
        <v>84.82805250918608</v>
      </c>
      <c r="I150" s="60">
        <f t="shared" si="131"/>
        <v>86.753649301144605</v>
      </c>
      <c r="J150" s="60">
        <f t="shared" si="131"/>
        <v>88.722957140280585</v>
      </c>
    </row>
    <row r="151" spans="2:10" ht="14.65" thickBot="1" x14ac:dyDescent="0.5">
      <c r="B151" s="102"/>
      <c r="C151" s="105"/>
      <c r="D151" s="61" t="s">
        <v>153</v>
      </c>
      <c r="E151" s="61" t="s">
        <v>154</v>
      </c>
      <c r="F151" s="60">
        <f>VLOOKUP(D151,'FD - LED Tariffs Smoothed'!$C$29:$H$52,5,FALSE)</f>
        <v>84.524438270706128</v>
      </c>
      <c r="G151" s="82">
        <f t="shared" ref="G151:J151" si="132">F151*(1+(IF(G$10&gt;0,(G$10/F$10-1),G$9)))*(1-G$11)+G$12</f>
        <v>85.251843075101192</v>
      </c>
      <c r="H151" s="60">
        <f t="shared" si="132"/>
        <v>87.18705991290598</v>
      </c>
      <c r="I151" s="60">
        <f t="shared" si="132"/>
        <v>89.166206172928938</v>
      </c>
      <c r="J151" s="60">
        <f t="shared" si="132"/>
        <v>91.190279053054425</v>
      </c>
    </row>
    <row r="152" spans="2:10" ht="14.65" thickBot="1" x14ac:dyDescent="0.5">
      <c r="B152" s="102"/>
      <c r="C152" s="105"/>
      <c r="D152" s="61" t="s">
        <v>21</v>
      </c>
      <c r="E152" s="61" t="s">
        <v>155</v>
      </c>
      <c r="F152" s="60">
        <f>VLOOKUP(D152,'FD - LED Tariffs Smoothed'!$C$29:$H$52,5,FALSE)</f>
        <v>91.385334000245862</v>
      </c>
      <c r="G152" s="82">
        <f t="shared" ref="G152:J152" si="133">F152*(1+(IF(G$10&gt;0,(G$10/F$10-1),G$9)))*(1-G$11)+G$12</f>
        <v>92.171782657735065</v>
      </c>
      <c r="H152" s="60">
        <f t="shared" si="133"/>
        <v>94.264082124065652</v>
      </c>
      <c r="I152" s="60">
        <f t="shared" si="133"/>
        <v>96.403876788281934</v>
      </c>
      <c r="J152" s="60">
        <f t="shared" si="133"/>
        <v>98.592244791375933</v>
      </c>
    </row>
    <row r="153" spans="2:10" ht="14.65" thickBot="1" x14ac:dyDescent="0.5">
      <c r="B153" s="102"/>
      <c r="C153" s="105"/>
      <c r="D153" s="61" t="s">
        <v>13</v>
      </c>
      <c r="E153" s="61" t="s">
        <v>25</v>
      </c>
      <c r="F153" s="60">
        <f>VLOOKUP(D153,'FD - LED Tariffs Smoothed'!$C$29:$H$52,5,FALSE)</f>
        <v>78.120935589802372</v>
      </c>
      <c r="G153" s="82">
        <f t="shared" ref="G153:J153" si="134">F153*(1+(IF(G$10&gt;0,(G$10/F$10-1),G$9)))*(1-G$11)+G$12</f>
        <v>78.793232797976231</v>
      </c>
      <c r="H153" s="60">
        <f t="shared" si="134"/>
        <v>80.581839182490285</v>
      </c>
      <c r="I153" s="60">
        <f t="shared" si="134"/>
        <v>82.411046931932816</v>
      </c>
      <c r="J153" s="60">
        <f t="shared" si="134"/>
        <v>84.28177769728768</v>
      </c>
    </row>
    <row r="154" spans="2:10" ht="14.65" thickBot="1" x14ac:dyDescent="0.5">
      <c r="B154" s="102"/>
      <c r="C154" s="105"/>
      <c r="D154" s="61" t="s">
        <v>14</v>
      </c>
      <c r="E154" s="61" t="s">
        <v>26</v>
      </c>
      <c r="F154" s="60">
        <f>VLOOKUP(D154,'FD - LED Tariffs Smoothed'!$C$29:$H$52,5,FALSE)</f>
        <v>76.977452968212418</v>
      </c>
      <c r="G154" s="82">
        <f t="shared" ref="G154:J154" si="135">F154*(1+(IF(G$10&gt;0,(G$10/F$10-1),G$9)))*(1-G$11)+G$12</f>
        <v>77.639909534203923</v>
      </c>
      <c r="H154" s="60">
        <f t="shared" si="135"/>
        <v>79.402335480630342</v>
      </c>
      <c r="I154" s="60">
        <f t="shared" si="135"/>
        <v>81.204768496040643</v>
      </c>
      <c r="J154" s="60">
        <f t="shared" si="135"/>
        <v>83.048116740900767</v>
      </c>
    </row>
    <row r="155" spans="2:10" ht="14.65" thickBot="1" x14ac:dyDescent="0.5">
      <c r="B155" s="102"/>
      <c r="C155" s="105"/>
      <c r="D155" s="61" t="s">
        <v>156</v>
      </c>
      <c r="E155" s="61" t="s">
        <v>157</v>
      </c>
      <c r="F155" s="60">
        <f>VLOOKUP(D155,'FD - LED Tariffs Smoothed'!$C$29:$H$52,5,FALSE)</f>
        <v>102.59146369182744</v>
      </c>
      <c r="G155" s="82">
        <f t="shared" ref="G155:J155" si="136">F155*(1+(IF(G$10&gt;0,(G$10/F$10-1),G$9)))*(1-G$11)+G$12</f>
        <v>103.47435064270375</v>
      </c>
      <c r="H155" s="60">
        <f t="shared" si="136"/>
        <v>105.82321840229312</v>
      </c>
      <c r="I155" s="60">
        <f t="shared" si="136"/>
        <v>108.22540546002517</v>
      </c>
      <c r="J155" s="60">
        <f t="shared" si="136"/>
        <v>110.68212216396773</v>
      </c>
    </row>
    <row r="156" spans="2:10" ht="14.65" thickBot="1" x14ac:dyDescent="0.5">
      <c r="B156" s="102"/>
      <c r="C156" s="105"/>
      <c r="D156" s="61" t="s">
        <v>158</v>
      </c>
      <c r="E156" s="61" t="s">
        <v>159</v>
      </c>
      <c r="F156" s="60">
        <f>VLOOKUP(D156,'FD - LED Tariffs Smoothed'!$C$29:$H$52,5,FALSE)</f>
        <v>102.59146369182744</v>
      </c>
      <c r="G156" s="82">
        <f t="shared" ref="G156:J156" si="137">F156*(1+(IF(G$10&gt;0,(G$10/F$10-1),G$9)))*(1-G$11)+G$12</f>
        <v>103.47435064270375</v>
      </c>
      <c r="H156" s="60">
        <f t="shared" si="137"/>
        <v>105.82321840229312</v>
      </c>
      <c r="I156" s="60">
        <f t="shared" si="137"/>
        <v>108.22540546002517</v>
      </c>
      <c r="J156" s="60">
        <f t="shared" si="137"/>
        <v>110.68212216396773</v>
      </c>
    </row>
    <row r="157" spans="2:10" ht="14.65" thickBot="1" x14ac:dyDescent="0.5">
      <c r="B157" s="102"/>
      <c r="C157" s="105"/>
      <c r="D157" s="61" t="s">
        <v>160</v>
      </c>
      <c r="E157" s="61" t="s">
        <v>161</v>
      </c>
      <c r="F157" s="60">
        <f>VLOOKUP(D157,'FD - LED Tariffs Smoothed'!$C$29:$H$52,5,FALSE)</f>
        <v>102.59146369182744</v>
      </c>
      <c r="G157" s="82">
        <f t="shared" ref="G157:J157" si="138">F157*(1+(IF(G$10&gt;0,(G$10/F$10-1),G$9)))*(1-G$11)+G$12</f>
        <v>103.47435064270375</v>
      </c>
      <c r="H157" s="60">
        <f t="shared" si="138"/>
        <v>105.82321840229312</v>
      </c>
      <c r="I157" s="60">
        <f t="shared" si="138"/>
        <v>108.22540546002517</v>
      </c>
      <c r="J157" s="60">
        <f t="shared" si="138"/>
        <v>110.68212216396773</v>
      </c>
    </row>
    <row r="158" spans="2:10" ht="14.65" thickBot="1" x14ac:dyDescent="0.5">
      <c r="B158" s="102"/>
      <c r="C158" s="105"/>
      <c r="D158" s="61" t="s">
        <v>162</v>
      </c>
      <c r="E158" s="61" t="s">
        <v>163</v>
      </c>
      <c r="F158" s="60">
        <f>VLOOKUP(D158,'FD - LED Tariffs Smoothed'!$C$29:$H$52,5,FALSE)</f>
        <v>79.170411147112787</v>
      </c>
      <c r="G158" s="82">
        <f t="shared" ref="G158:J158" si="139">F158*(1+(IF(G$10&gt;0,(G$10/F$10-1),G$9)))*(1-G$11)+G$12</f>
        <v>79.851739986588797</v>
      </c>
      <c r="H158" s="60">
        <f t="shared" si="139"/>
        <v>81.664374484284352</v>
      </c>
      <c r="I158" s="60">
        <f t="shared" si="139"/>
        <v>83.518155785077596</v>
      </c>
      <c r="J158" s="60">
        <f t="shared" si="139"/>
        <v>85.414017921398852</v>
      </c>
    </row>
    <row r="159" spans="2:10" ht="14.65" thickBot="1" x14ac:dyDescent="0.5">
      <c r="B159" s="102"/>
      <c r="C159" s="105"/>
      <c r="D159" s="61" t="s">
        <v>164</v>
      </c>
      <c r="E159" s="61" t="s">
        <v>165</v>
      </c>
      <c r="F159" s="60">
        <f>VLOOKUP(D159,'FD - LED Tariffs Smoothed'!$C$29:$H$52,5,FALSE)</f>
        <v>80.495611743606162</v>
      </c>
      <c r="G159" s="82">
        <f t="shared" ref="G159:J159" si="140">F159*(1+(IF(G$10&gt;0,(G$10/F$10-1),G$9)))*(1-G$11)+G$12</f>
        <v>81.188345063258538</v>
      </c>
      <c r="H159" s="60">
        <f t="shared" si="140"/>
        <v>83.031320496194496</v>
      </c>
      <c r="I159" s="60">
        <f t="shared" si="140"/>
        <v>84.916131471458101</v>
      </c>
      <c r="J159" s="60">
        <f t="shared" si="140"/>
        <v>86.843727655860192</v>
      </c>
    </row>
    <row r="160" spans="2:10" ht="14.65" thickBot="1" x14ac:dyDescent="0.5">
      <c r="B160" s="102"/>
      <c r="C160" s="105"/>
      <c r="D160" s="61" t="s">
        <v>166</v>
      </c>
      <c r="E160" s="61" t="s">
        <v>167</v>
      </c>
      <c r="F160" s="60">
        <f>VLOOKUP(D160,'FD - LED Tariffs Smoothed'!$C$29:$H$52,5,FALSE)</f>
        <v>80.971164844714707</v>
      </c>
      <c r="G160" s="82">
        <f t="shared" ref="G160:J160" si="141">F160*(1+(IF(G$10&gt;0,(G$10/F$10-1),G$9)))*(1-G$11)+G$12</f>
        <v>81.66799070396354</v>
      </c>
      <c r="H160" s="60">
        <f t="shared" si="141"/>
        <v>83.521854092943514</v>
      </c>
      <c r="I160" s="60">
        <f t="shared" si="141"/>
        <v>85.41780018085332</v>
      </c>
      <c r="J160" s="60">
        <f t="shared" si="141"/>
        <v>87.356784244958689</v>
      </c>
    </row>
    <row r="161" spans="2:10" ht="14.65" thickBot="1" x14ac:dyDescent="0.5">
      <c r="B161" s="102"/>
      <c r="C161" s="105"/>
      <c r="D161" s="61" t="s">
        <v>168</v>
      </c>
      <c r="E161" s="61" t="s">
        <v>169</v>
      </c>
      <c r="F161" s="60">
        <f>VLOOKUP(D161,'FD - LED Tariffs Smoothed'!$C$29:$H$52,5,FALSE)</f>
        <v>105.10568818031746</v>
      </c>
      <c r="G161" s="82">
        <f t="shared" ref="G161:J161" si="142">F161*(1+(IF(G$10&gt;0,(G$10/F$10-1),G$9)))*(1-G$11)+G$12</f>
        <v>106.01021217498456</v>
      </c>
      <c r="H161" s="60">
        <f t="shared" si="142"/>
        <v>108.41664399135671</v>
      </c>
      <c r="I161" s="60">
        <f t="shared" si="142"/>
        <v>110.8777018099605</v>
      </c>
      <c r="J161" s="60">
        <f t="shared" si="142"/>
        <v>113.3946256410466</v>
      </c>
    </row>
    <row r="162" spans="2:10" ht="14.65" thickBot="1" x14ac:dyDescent="0.5">
      <c r="B162" s="102"/>
      <c r="C162" s="106"/>
      <c r="D162" s="63" t="s">
        <v>170</v>
      </c>
      <c r="E162" s="63" t="s">
        <v>171</v>
      </c>
      <c r="F162" s="64">
        <f>VLOOKUP(D162,'FD - LED Tariffs Smoothed'!$C$29:$H$52,5,FALSE)</f>
        <v>137.92848427729834</v>
      </c>
      <c r="G162" s="83">
        <f t="shared" ref="G162:J162" si="143">F162*(1+(IF(G$10&gt;0,(G$10/F$10-1),G$9)))*(1-G$11)+G$12</f>
        <v>139.11547639672432</v>
      </c>
      <c r="H162" s="64">
        <f t="shared" si="143"/>
        <v>142.27339771092994</v>
      </c>
      <c r="I162" s="64">
        <f t="shared" si="143"/>
        <v>145.50300383896806</v>
      </c>
      <c r="J162" s="64">
        <f t="shared" si="143"/>
        <v>148.80592202611263</v>
      </c>
    </row>
    <row r="163" spans="2:10" ht="14.65" thickBot="1" x14ac:dyDescent="0.5">
      <c r="B163" s="102"/>
      <c r="C163" s="104" t="s">
        <v>0</v>
      </c>
      <c r="D163" s="57" t="s">
        <v>136</v>
      </c>
      <c r="E163" s="57" t="s">
        <v>137</v>
      </c>
      <c r="F163" s="58">
        <f>VLOOKUP(D163,'FD - LED Tariffs Smoothed'!$C$29:$H$52,6,FALSE)</f>
        <v>113.88881064898914</v>
      </c>
      <c r="G163" s="81">
        <f t="shared" ref="G163:J163" si="144">F163*(1+(IF(G$10&gt;0,(G$10/F$10-1),G$9)))*(1-G$11)+G$12</f>
        <v>114.8689208955381</v>
      </c>
      <c r="H163" s="58">
        <f t="shared" si="144"/>
        <v>117.4764453998668</v>
      </c>
      <c r="I163" s="58">
        <f t="shared" si="144"/>
        <v>120.14316071044378</v>
      </c>
      <c r="J163" s="58">
        <f t="shared" si="144"/>
        <v>122.87041045857084</v>
      </c>
    </row>
    <row r="164" spans="2:10" ht="14.65" thickBot="1" x14ac:dyDescent="0.5">
      <c r="B164" s="102"/>
      <c r="C164" s="105"/>
      <c r="D164" s="61" t="s">
        <v>11</v>
      </c>
      <c r="E164" s="61" t="s">
        <v>10</v>
      </c>
      <c r="F164" s="60">
        <f>VLOOKUP(D164,'FD - LED Tariffs Smoothed'!$C$29:$H$52,6,FALSE)</f>
        <v>160.39173499538816</v>
      </c>
      <c r="G164" s="82">
        <f t="shared" ref="G164:J164" si="145">F164*(1+(IF(G$10&gt;0,(G$10/F$10-1),G$9)))*(1-G$11)+G$12</f>
        <v>161.77204252546895</v>
      </c>
      <c r="H164" s="60">
        <f t="shared" si="145"/>
        <v>165.44426789079708</v>
      </c>
      <c r="I164" s="60">
        <f t="shared" si="145"/>
        <v>169.19985277191816</v>
      </c>
      <c r="J164" s="60">
        <f t="shared" si="145"/>
        <v>173.04068942984068</v>
      </c>
    </row>
    <row r="165" spans="2:10" ht="14.65" thickBot="1" x14ac:dyDescent="0.5">
      <c r="B165" s="102"/>
      <c r="C165" s="105"/>
      <c r="D165" s="61" t="s">
        <v>9</v>
      </c>
      <c r="E165" s="61" t="s">
        <v>8</v>
      </c>
      <c r="F165" s="60">
        <f>VLOOKUP(D165,'FD - LED Tariffs Smoothed'!$C$29:$H$52,6,FALSE)</f>
        <v>160.39173499538816</v>
      </c>
      <c r="G165" s="82">
        <f t="shared" ref="G165:J165" si="146">F165*(1+(IF(G$10&gt;0,(G$10/F$10-1),G$9)))*(1-G$11)+G$12</f>
        <v>161.77204252546895</v>
      </c>
      <c r="H165" s="60">
        <f t="shared" si="146"/>
        <v>165.44426789079708</v>
      </c>
      <c r="I165" s="60">
        <f t="shared" si="146"/>
        <v>169.19985277191816</v>
      </c>
      <c r="J165" s="60">
        <f t="shared" si="146"/>
        <v>173.04068942984068</v>
      </c>
    </row>
    <row r="166" spans="2:10" ht="14.65" thickBot="1" x14ac:dyDescent="0.5">
      <c r="B166" s="102"/>
      <c r="C166" s="105"/>
      <c r="D166" s="61" t="s">
        <v>138</v>
      </c>
      <c r="E166" s="61" t="s">
        <v>139</v>
      </c>
      <c r="F166" s="60">
        <f>VLOOKUP(D166,'FD - LED Tariffs Smoothed'!$C$29:$H$52,6,FALSE)</f>
        <v>113.88881064898914</v>
      </c>
      <c r="G166" s="82">
        <f t="shared" ref="G166:J166" si="147">F166*(1+(IF(G$10&gt;0,(G$10/F$10-1),G$9)))*(1-G$11)+G$12</f>
        <v>114.8689208955381</v>
      </c>
      <c r="H166" s="60">
        <f t="shared" si="147"/>
        <v>117.4764453998668</v>
      </c>
      <c r="I166" s="60">
        <f t="shared" si="147"/>
        <v>120.14316071044378</v>
      </c>
      <c r="J166" s="60">
        <f t="shared" si="147"/>
        <v>122.87041045857084</v>
      </c>
    </row>
    <row r="167" spans="2:10" ht="14.65" thickBot="1" x14ac:dyDescent="0.5">
      <c r="B167" s="102"/>
      <c r="C167" s="105"/>
      <c r="D167" s="61" t="s">
        <v>140</v>
      </c>
      <c r="E167" s="61" t="s">
        <v>141</v>
      </c>
      <c r="F167" s="60">
        <f>VLOOKUP(D167,'FD - LED Tariffs Smoothed'!$C$29:$H$52,6,FALSE)</f>
        <v>113.88881064898914</v>
      </c>
      <c r="G167" s="82">
        <f t="shared" ref="G167:J167" si="148">F167*(1+(IF(G$10&gt;0,(G$10/F$10-1),G$9)))*(1-G$11)+G$12</f>
        <v>114.8689208955381</v>
      </c>
      <c r="H167" s="60">
        <f t="shared" si="148"/>
        <v>117.4764453998668</v>
      </c>
      <c r="I167" s="60">
        <f t="shared" si="148"/>
        <v>120.14316071044378</v>
      </c>
      <c r="J167" s="60">
        <f t="shared" si="148"/>
        <v>122.87041045857084</v>
      </c>
    </row>
    <row r="168" spans="2:10" ht="14.65" thickBot="1" x14ac:dyDescent="0.5">
      <c r="B168" s="102"/>
      <c r="C168" s="105"/>
      <c r="D168" s="61" t="s">
        <v>12</v>
      </c>
      <c r="E168" s="61" t="s">
        <v>142</v>
      </c>
      <c r="F168" s="60">
        <f>VLOOKUP(D168,'FD - LED Tariffs Smoothed'!$C$29:$H$52,6,FALSE)</f>
        <v>105.06580096743299</v>
      </c>
      <c r="G168" s="82">
        <f t="shared" ref="G168:J168" si="149">F168*(1+(IF(G$10&gt;0,(G$10/F$10-1),G$9)))*(1-G$11)+G$12</f>
        <v>105.96998169865014</v>
      </c>
      <c r="H168" s="60">
        <f t="shared" si="149"/>
        <v>108.37550028320949</v>
      </c>
      <c r="I168" s="60">
        <f t="shared" si="149"/>
        <v>110.83562413963834</v>
      </c>
      <c r="J168" s="60">
        <f t="shared" si="149"/>
        <v>113.35159280760813</v>
      </c>
    </row>
    <row r="169" spans="2:10" ht="14.65" thickBot="1" x14ac:dyDescent="0.5">
      <c r="B169" s="102"/>
      <c r="C169" s="105"/>
      <c r="D169" s="61" t="s">
        <v>143</v>
      </c>
      <c r="E169" s="61" t="s">
        <v>144</v>
      </c>
      <c r="F169" s="60">
        <f>VLOOKUP(D169,'FD - LED Tariffs Smoothed'!$C$29:$H$52,6,FALSE)</f>
        <v>113.88881064898914</v>
      </c>
      <c r="G169" s="82">
        <f t="shared" ref="G169:J169" si="150">F169*(1+(IF(G$10&gt;0,(G$10/F$10-1),G$9)))*(1-G$11)+G$12</f>
        <v>114.8689208955381</v>
      </c>
      <c r="H169" s="60">
        <f t="shared" si="150"/>
        <v>117.4764453998668</v>
      </c>
      <c r="I169" s="60">
        <f t="shared" si="150"/>
        <v>120.14316071044378</v>
      </c>
      <c r="J169" s="60">
        <f t="shared" si="150"/>
        <v>122.87041045857084</v>
      </c>
    </row>
    <row r="170" spans="2:10" ht="14.65" thickBot="1" x14ac:dyDescent="0.5">
      <c r="B170" s="102"/>
      <c r="C170" s="105"/>
      <c r="D170" s="61" t="s">
        <v>20</v>
      </c>
      <c r="E170" s="61" t="s">
        <v>145</v>
      </c>
      <c r="F170" s="60">
        <f>VLOOKUP(D170,'FD - LED Tariffs Smoothed'!$C$29:$H$52,6,FALSE)</f>
        <v>113.88881064898914</v>
      </c>
      <c r="G170" s="82">
        <f t="shared" ref="G170:J170" si="151">F170*(1+(IF(G$10&gt;0,(G$10/F$10-1),G$9)))*(1-G$11)+G$12</f>
        <v>114.8689208955381</v>
      </c>
      <c r="H170" s="60">
        <f t="shared" si="151"/>
        <v>117.4764453998668</v>
      </c>
      <c r="I170" s="60">
        <f t="shared" si="151"/>
        <v>120.14316071044378</v>
      </c>
      <c r="J170" s="60">
        <f t="shared" si="151"/>
        <v>122.87041045857084</v>
      </c>
    </row>
    <row r="171" spans="2:10" ht="14.65" thickBot="1" x14ac:dyDescent="0.5">
      <c r="B171" s="102"/>
      <c r="C171" s="105"/>
      <c r="D171" s="61" t="s">
        <v>22</v>
      </c>
      <c r="E171" s="61" t="s">
        <v>146</v>
      </c>
      <c r="F171" s="60">
        <f>VLOOKUP(D171,'FD - LED Tariffs Smoothed'!$C$29:$H$52,6,FALSE)</f>
        <v>133.50862151476824</v>
      </c>
      <c r="G171" s="82">
        <f t="shared" ref="G171:J171" si="152">F171*(1+(IF(G$10&gt;0,(G$10/F$10-1),G$9)))*(1-G$11)+G$12</f>
        <v>134.65757694949085</v>
      </c>
      <c r="H171" s="60">
        <f t="shared" si="152"/>
        <v>137.71430394624429</v>
      </c>
      <c r="I171" s="60">
        <f t="shared" si="152"/>
        <v>140.84041864582403</v>
      </c>
      <c r="J171" s="60">
        <f t="shared" si="152"/>
        <v>144.03749614908423</v>
      </c>
    </row>
    <row r="172" spans="2:10" ht="14.65" thickBot="1" x14ac:dyDescent="0.5">
      <c r="B172" s="102"/>
      <c r="C172" s="105"/>
      <c r="D172" s="61" t="s">
        <v>147</v>
      </c>
      <c r="E172" s="61" t="s">
        <v>148</v>
      </c>
      <c r="F172" s="60">
        <f>VLOOKUP(D172,'FD - LED Tariffs Smoothed'!$C$29:$H$52,6,FALSE)</f>
        <v>133.50862151476824</v>
      </c>
      <c r="G172" s="82">
        <f t="shared" ref="G172:J172" si="153">F172*(1+(IF(G$10&gt;0,(G$10/F$10-1),G$9)))*(1-G$11)+G$12</f>
        <v>134.65757694949085</v>
      </c>
      <c r="H172" s="60">
        <f t="shared" si="153"/>
        <v>137.71430394624429</v>
      </c>
      <c r="I172" s="60">
        <f t="shared" si="153"/>
        <v>140.84041864582403</v>
      </c>
      <c r="J172" s="60">
        <f t="shared" si="153"/>
        <v>144.03749614908423</v>
      </c>
    </row>
    <row r="173" spans="2:10" ht="14.65" thickBot="1" x14ac:dyDescent="0.5">
      <c r="B173" s="102"/>
      <c r="C173" s="105"/>
      <c r="D173" s="61" t="s">
        <v>149</v>
      </c>
      <c r="E173" s="61" t="s">
        <v>150</v>
      </c>
      <c r="F173" s="60">
        <f>VLOOKUP(D173,'FD - LED Tariffs Smoothed'!$C$29:$H$52,6,FALSE)</f>
        <v>160.39173499538816</v>
      </c>
      <c r="G173" s="82">
        <f t="shared" ref="G173:J173" si="154">F173*(1+(IF(G$10&gt;0,(G$10/F$10-1),G$9)))*(1-G$11)+G$12</f>
        <v>161.77204252546895</v>
      </c>
      <c r="H173" s="60">
        <f t="shared" si="154"/>
        <v>165.44426789079708</v>
      </c>
      <c r="I173" s="60">
        <f t="shared" si="154"/>
        <v>169.19985277191816</v>
      </c>
      <c r="J173" s="60">
        <f t="shared" si="154"/>
        <v>173.04068942984068</v>
      </c>
    </row>
    <row r="174" spans="2:10" ht="14.65" thickBot="1" x14ac:dyDescent="0.5">
      <c r="B174" s="102"/>
      <c r="C174" s="105"/>
      <c r="D174" s="61" t="s">
        <v>151</v>
      </c>
      <c r="E174" s="61" t="s">
        <v>152</v>
      </c>
      <c r="F174" s="60">
        <f>VLOOKUP(D174,'FD - LED Tariffs Smoothed'!$C$29:$H$52,6,FALSE)</f>
        <v>113.88881064898914</v>
      </c>
      <c r="G174" s="82">
        <f t="shared" ref="G174:J174" si="155">F174*(1+(IF(G$10&gt;0,(G$10/F$10-1),G$9)))*(1-G$11)+G$12</f>
        <v>114.8689208955381</v>
      </c>
      <c r="H174" s="60">
        <f t="shared" si="155"/>
        <v>117.4764453998668</v>
      </c>
      <c r="I174" s="60">
        <f t="shared" si="155"/>
        <v>120.14316071044378</v>
      </c>
      <c r="J174" s="60">
        <f t="shared" si="155"/>
        <v>122.87041045857084</v>
      </c>
    </row>
    <row r="175" spans="2:10" ht="14.65" thickBot="1" x14ac:dyDescent="0.5">
      <c r="B175" s="102"/>
      <c r="C175" s="105"/>
      <c r="D175" s="61" t="s">
        <v>153</v>
      </c>
      <c r="E175" s="61" t="s">
        <v>154</v>
      </c>
      <c r="F175" s="60">
        <f>VLOOKUP(D175,'FD - LED Tariffs Smoothed'!$C$29:$H$52,6,FALSE)</f>
        <v>118.79644755090865</v>
      </c>
      <c r="G175" s="82">
        <f t="shared" ref="G175:J175" si="156">F175*(1+(IF(G$10&gt;0,(G$10/F$10-1),G$9)))*(1-G$11)+G$12</f>
        <v>119.81879219420391</v>
      </c>
      <c r="H175" s="60">
        <f t="shared" si="156"/>
        <v>122.53867877701234</v>
      </c>
      <c r="I175" s="60">
        <f t="shared" si="156"/>
        <v>125.32030678525051</v>
      </c>
      <c r="J175" s="60">
        <f t="shared" si="156"/>
        <v>128.1650777492757</v>
      </c>
    </row>
    <row r="176" spans="2:10" ht="14.65" thickBot="1" x14ac:dyDescent="0.5">
      <c r="B176" s="102"/>
      <c r="C176" s="105"/>
      <c r="D176" s="61" t="s">
        <v>21</v>
      </c>
      <c r="E176" s="61" t="s">
        <v>155</v>
      </c>
      <c r="F176" s="60">
        <f>VLOOKUP(D176,'FD - LED Tariffs Smoothed'!$C$29:$H$52,6,FALSE)</f>
        <v>133.50862151476824</v>
      </c>
      <c r="G176" s="82">
        <f t="shared" ref="G176:J176" si="157">F176*(1+(IF(G$10&gt;0,(G$10/F$10-1),G$9)))*(1-G$11)+G$12</f>
        <v>134.65757694949085</v>
      </c>
      <c r="H176" s="60">
        <f t="shared" si="157"/>
        <v>137.71430394624429</v>
      </c>
      <c r="I176" s="60">
        <f t="shared" si="157"/>
        <v>140.84041864582403</v>
      </c>
      <c r="J176" s="60">
        <f t="shared" si="157"/>
        <v>144.03749614908423</v>
      </c>
    </row>
    <row r="177" spans="2:10" ht="14.65" thickBot="1" x14ac:dyDescent="0.5">
      <c r="B177" s="102"/>
      <c r="C177" s="105"/>
      <c r="D177" s="61" t="s">
        <v>13</v>
      </c>
      <c r="E177" s="61" t="s">
        <v>25</v>
      </c>
      <c r="F177" s="60">
        <f>VLOOKUP(D177,'FD - LED Tariffs Smoothed'!$C$29:$H$52,6,FALSE)</f>
        <v>105.06580096743299</v>
      </c>
      <c r="G177" s="82">
        <f t="shared" ref="G177:J177" si="158">F177*(1+(IF(G$10&gt;0,(G$10/F$10-1),G$9)))*(1-G$11)+G$12</f>
        <v>105.96998169865014</v>
      </c>
      <c r="H177" s="60">
        <f t="shared" si="158"/>
        <v>108.37550028320949</v>
      </c>
      <c r="I177" s="60">
        <f t="shared" si="158"/>
        <v>110.83562413963834</v>
      </c>
      <c r="J177" s="60">
        <f t="shared" si="158"/>
        <v>113.35159280760813</v>
      </c>
    </row>
    <row r="178" spans="2:10" ht="14.65" thickBot="1" x14ac:dyDescent="0.5">
      <c r="B178" s="102"/>
      <c r="C178" s="105"/>
      <c r="D178" s="61" t="s">
        <v>14</v>
      </c>
      <c r="E178" s="61" t="s">
        <v>26</v>
      </c>
      <c r="F178" s="60">
        <f>VLOOKUP(D178,'FD - LED Tariffs Smoothed'!$C$29:$H$52,6,FALSE)</f>
        <v>102.60661414552378</v>
      </c>
      <c r="G178" s="82">
        <f t="shared" ref="G178:J178" si="159">F178*(1+(IF(G$10&gt;0,(G$10/F$10-1),G$9)))*(1-G$11)+G$12</f>
        <v>103.48963147896202</v>
      </c>
      <c r="H178" s="60">
        <f t="shared" si="159"/>
        <v>105.83884611353446</v>
      </c>
      <c r="I178" s="60">
        <f t="shared" si="159"/>
        <v>108.24138792031168</v>
      </c>
      <c r="J178" s="60">
        <f t="shared" si="159"/>
        <v>110.69846742610275</v>
      </c>
    </row>
    <row r="179" spans="2:10" ht="14.65" thickBot="1" x14ac:dyDescent="0.5">
      <c r="B179" s="102"/>
      <c r="C179" s="105"/>
      <c r="D179" s="61" t="s">
        <v>156</v>
      </c>
      <c r="E179" s="61" t="s">
        <v>157</v>
      </c>
      <c r="F179" s="60">
        <f>VLOOKUP(D179,'FD - LED Tariffs Smoothed'!$C$29:$H$52,6,FALSE)</f>
        <v>157.53993722132537</v>
      </c>
      <c r="G179" s="82">
        <f t="shared" ref="G179:J179" si="160">F179*(1+(IF(G$10&gt;0,(G$10/F$10-1),G$9)))*(1-G$11)+G$12</f>
        <v>158.89570260188756</v>
      </c>
      <c r="H179" s="60">
        <f t="shared" si="160"/>
        <v>162.5026350509504</v>
      </c>
      <c r="I179" s="60">
        <f t="shared" si="160"/>
        <v>166.19144486660696</v>
      </c>
      <c r="J179" s="60">
        <f t="shared" si="160"/>
        <v>169.96399066507894</v>
      </c>
    </row>
    <row r="180" spans="2:10" ht="14.65" thickBot="1" x14ac:dyDescent="0.5">
      <c r="B180" s="102"/>
      <c r="C180" s="105"/>
      <c r="D180" s="61" t="s">
        <v>158</v>
      </c>
      <c r="E180" s="61" t="s">
        <v>159</v>
      </c>
      <c r="F180" s="60">
        <f>VLOOKUP(D180,'FD - LED Tariffs Smoothed'!$C$29:$H$52,6,FALSE)</f>
        <v>157.53993722132537</v>
      </c>
      <c r="G180" s="82">
        <f t="shared" ref="G180:J180" si="161">F180*(1+(IF(G$10&gt;0,(G$10/F$10-1),G$9)))*(1-G$11)+G$12</f>
        <v>158.89570260188756</v>
      </c>
      <c r="H180" s="60">
        <f t="shared" si="161"/>
        <v>162.5026350509504</v>
      </c>
      <c r="I180" s="60">
        <f t="shared" si="161"/>
        <v>166.19144486660696</v>
      </c>
      <c r="J180" s="60">
        <f t="shared" si="161"/>
        <v>169.96399066507894</v>
      </c>
    </row>
    <row r="181" spans="2:10" ht="14.65" thickBot="1" x14ac:dyDescent="0.5">
      <c r="B181" s="102"/>
      <c r="C181" s="105"/>
      <c r="D181" s="61" t="s">
        <v>160</v>
      </c>
      <c r="E181" s="61" t="s">
        <v>161</v>
      </c>
      <c r="F181" s="60">
        <f>VLOOKUP(D181,'FD - LED Tariffs Smoothed'!$C$29:$H$52,6,FALSE)</f>
        <v>157.53993722132537</v>
      </c>
      <c r="G181" s="82">
        <f t="shared" ref="G181:J181" si="162">F181*(1+(IF(G$10&gt;0,(G$10/F$10-1),G$9)))*(1-G$11)+G$12</f>
        <v>158.89570260188756</v>
      </c>
      <c r="H181" s="60">
        <f t="shared" si="162"/>
        <v>162.5026350509504</v>
      </c>
      <c r="I181" s="60">
        <f t="shared" si="162"/>
        <v>166.19144486660696</v>
      </c>
      <c r="J181" s="60">
        <f t="shared" si="162"/>
        <v>169.96399066507894</v>
      </c>
    </row>
    <row r="182" spans="2:10" ht="14.65" thickBot="1" x14ac:dyDescent="0.5">
      <c r="B182" s="102"/>
      <c r="C182" s="105"/>
      <c r="D182" s="61" t="s">
        <v>162</v>
      </c>
      <c r="E182" s="61" t="s">
        <v>163</v>
      </c>
      <c r="F182" s="60">
        <f>VLOOKUP(D182,'FD - LED Tariffs Smoothed'!$C$29:$H$52,6,FALSE)</f>
        <v>107.27111102757132</v>
      </c>
      <c r="G182" s="82">
        <f t="shared" ref="G182:J182" si="163">F182*(1+(IF(G$10&gt;0,(G$10/F$10-1),G$9)))*(1-G$11)+G$12</f>
        <v>108.19427033073458</v>
      </c>
      <c r="H182" s="60">
        <f t="shared" si="163"/>
        <v>110.65028026724225</v>
      </c>
      <c r="I182" s="60">
        <f t="shared" si="163"/>
        <v>113.16204162930865</v>
      </c>
      <c r="J182" s="60">
        <f t="shared" si="163"/>
        <v>115.73081997429395</v>
      </c>
    </row>
    <row r="183" spans="2:10" ht="14.65" thickBot="1" x14ac:dyDescent="0.5">
      <c r="B183" s="102"/>
      <c r="C183" s="105"/>
      <c r="D183" s="61" t="s">
        <v>164</v>
      </c>
      <c r="E183" s="61" t="s">
        <v>165</v>
      </c>
      <c r="F183" s="60">
        <f>VLOOKUP(D183,'FD - LED Tariffs Smoothed'!$C$29:$H$52,6,FALSE)</f>
        <v>110.10007973915565</v>
      </c>
      <c r="G183" s="82">
        <f t="shared" ref="G183:J183" si="164">F183*(1+(IF(G$10&gt;0,(G$10/F$10-1),G$9)))*(1-G$11)+G$12</f>
        <v>111.047584728305</v>
      </c>
      <c r="H183" s="60">
        <f t="shared" si="164"/>
        <v>113.56836490163751</v>
      </c>
      <c r="I183" s="60">
        <f t="shared" si="164"/>
        <v>116.14636678490467</v>
      </c>
      <c r="J183" s="60">
        <f t="shared" si="164"/>
        <v>118.782889310922</v>
      </c>
    </row>
    <row r="184" spans="2:10" ht="14.65" thickBot="1" x14ac:dyDescent="0.5">
      <c r="B184" s="102"/>
      <c r="C184" s="105"/>
      <c r="D184" s="61" t="s">
        <v>166</v>
      </c>
      <c r="E184" s="61" t="s">
        <v>167</v>
      </c>
      <c r="F184" s="60">
        <f>VLOOKUP(D184,'FD - LED Tariffs Smoothed'!$C$29:$H$52,6,FALSE)</f>
        <v>111.1153841882103</v>
      </c>
      <c r="G184" s="82">
        <f t="shared" ref="G184:J184" si="165">F184*(1+(IF(G$10&gt;0,(G$10/F$10-1),G$9)))*(1-G$11)+G$12</f>
        <v>112.07162673716219</v>
      </c>
      <c r="H184" s="60">
        <f t="shared" si="165"/>
        <v>114.61565266409576</v>
      </c>
      <c r="I184" s="60">
        <f t="shared" si="165"/>
        <v>117.21742797957073</v>
      </c>
      <c r="J184" s="60">
        <f t="shared" si="165"/>
        <v>119.87826359470698</v>
      </c>
    </row>
    <row r="185" spans="2:10" ht="14.65" thickBot="1" x14ac:dyDescent="0.5">
      <c r="B185" s="102"/>
      <c r="C185" s="105"/>
      <c r="D185" s="61" t="s">
        <v>168</v>
      </c>
      <c r="E185" s="61" t="s">
        <v>169</v>
      </c>
      <c r="F185" s="60">
        <f>VLOOKUP(D185,'FD - LED Tariffs Smoothed'!$C$29:$H$52,6,FALSE)</f>
        <v>155.34090114373262</v>
      </c>
      <c r="G185" s="82">
        <f t="shared" ref="G185:J185" si="166">F185*(1+(IF(G$10&gt;0,(G$10/F$10-1),G$9)))*(1-G$11)+G$12</f>
        <v>156.67774194531378</v>
      </c>
      <c r="H185" s="60">
        <f t="shared" si="166"/>
        <v>160.23432668747239</v>
      </c>
      <c r="I185" s="60">
        <f t="shared" si="166"/>
        <v>163.87164590327799</v>
      </c>
      <c r="J185" s="60">
        <f t="shared" si="166"/>
        <v>167.59153226528238</v>
      </c>
    </row>
    <row r="186" spans="2:10" ht="14.65" thickBot="1" x14ac:dyDescent="0.5">
      <c r="B186" s="103"/>
      <c r="C186" s="106"/>
      <c r="D186" s="63" t="s">
        <v>170</v>
      </c>
      <c r="E186" s="63" t="s">
        <v>171</v>
      </c>
      <c r="F186" s="64">
        <f>VLOOKUP(D186,'FD - LED Tariffs Smoothed'!$C$29:$H$52,6,FALSE)</f>
        <v>224.74118894513143</v>
      </c>
      <c r="G186" s="83">
        <f t="shared" ref="G186:J186" si="167">F186*(1+(IF(G$10&gt;0,(G$10/F$10-1),G$9)))*(1-G$11)+G$12</f>
        <v>226.67527835085545</v>
      </c>
      <c r="H186" s="64">
        <f t="shared" si="167"/>
        <v>231.82080716941985</v>
      </c>
      <c r="I186" s="64">
        <f t="shared" si="167"/>
        <v>237.08313949216566</v>
      </c>
      <c r="J186" s="64">
        <f t="shared" si="167"/>
        <v>242.4649267586378</v>
      </c>
    </row>
  </sheetData>
  <mergeCells count="11">
    <mergeCell ref="B89:B186"/>
    <mergeCell ref="C89:C112"/>
    <mergeCell ref="C113:C138"/>
    <mergeCell ref="C139:C162"/>
    <mergeCell ref="C163:C186"/>
    <mergeCell ref="H14:J14"/>
    <mergeCell ref="B17:B88"/>
    <mergeCell ref="C17:C34"/>
    <mergeCell ref="C35:C52"/>
    <mergeCell ref="C53:C70"/>
    <mergeCell ref="C71:C8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597E-0301-4C2C-87A0-D973A47C33D7}">
  <sheetPr>
    <tabColor theme="5"/>
  </sheetPr>
  <dimension ref="A1:N144"/>
  <sheetViews>
    <sheetView workbookViewId="0">
      <selection activeCell="E19" sqref="E19"/>
    </sheetView>
  </sheetViews>
  <sheetFormatPr defaultColWidth="8.86328125" defaultRowHeight="14.25" x14ac:dyDescent="0.45"/>
  <cols>
    <col min="1" max="1" width="4" style="3" customWidth="1"/>
    <col min="2" max="2" width="10.86328125" style="3" customWidth="1"/>
    <col min="3" max="3" width="19.3984375" style="3" customWidth="1"/>
    <col min="4" max="4" width="8.86328125" style="3"/>
    <col min="5" max="5" width="35.3984375" style="3" customWidth="1"/>
    <col min="6" max="10" width="8.86328125" style="65"/>
    <col min="11" max="16384" width="8.86328125" style="3"/>
  </cols>
  <sheetData>
    <row r="1" spans="1:14" ht="15.75" x14ac:dyDescent="0.5">
      <c r="A1" s="2" t="s">
        <v>280</v>
      </c>
      <c r="F1" s="3"/>
      <c r="G1" s="3"/>
      <c r="H1" s="3"/>
      <c r="I1" s="3"/>
      <c r="J1" s="3"/>
      <c r="M1" s="4"/>
      <c r="N1" s="4"/>
    </row>
    <row r="2" spans="1:14" x14ac:dyDescent="0.45">
      <c r="F2" s="3"/>
      <c r="G2" s="3"/>
      <c r="H2" s="3"/>
      <c r="I2" s="3"/>
      <c r="J2" s="3"/>
      <c r="M2" s="4"/>
      <c r="N2" s="4"/>
    </row>
    <row r="3" spans="1:14" x14ac:dyDescent="0.45">
      <c r="F3" s="3"/>
      <c r="G3" s="3"/>
      <c r="H3" s="3"/>
      <c r="I3" s="3"/>
      <c r="J3" s="3"/>
      <c r="L3" s="4"/>
      <c r="M3" s="4"/>
    </row>
    <row r="4" spans="1:14" x14ac:dyDescent="0.45">
      <c r="F4" s="3"/>
      <c r="G4" s="3"/>
      <c r="H4" s="3"/>
      <c r="I4" s="3"/>
      <c r="J4" s="3"/>
      <c r="L4" s="4"/>
      <c r="M4" s="4"/>
    </row>
    <row r="5" spans="1:14" x14ac:dyDescent="0.45">
      <c r="F5" s="3"/>
      <c r="G5" s="3"/>
      <c r="H5" s="3"/>
      <c r="I5" s="3"/>
      <c r="J5" s="3"/>
      <c r="L5" s="4"/>
      <c r="M5" s="4"/>
    </row>
    <row r="6" spans="1:14" x14ac:dyDescent="0.45">
      <c r="F6" s="3"/>
      <c r="G6" s="3"/>
      <c r="H6" s="3"/>
      <c r="I6" s="3"/>
      <c r="J6" s="3"/>
      <c r="L6" s="4"/>
      <c r="M6" s="4"/>
    </row>
    <row r="7" spans="1:14" x14ac:dyDescent="0.45">
      <c r="F7" s="3"/>
      <c r="G7" s="3"/>
      <c r="H7" s="3"/>
      <c r="I7" s="3"/>
      <c r="J7" s="3"/>
      <c r="L7" s="4"/>
      <c r="M7" s="4"/>
    </row>
    <row r="8" spans="1:14" x14ac:dyDescent="0.45">
      <c r="B8" s="5"/>
      <c r="C8" s="6"/>
      <c r="D8" s="6"/>
      <c r="E8" s="6"/>
      <c r="F8" s="7" t="s">
        <v>227</v>
      </c>
      <c r="G8" s="7" t="s">
        <v>228</v>
      </c>
      <c r="H8" s="7" t="s">
        <v>229</v>
      </c>
      <c r="I8" s="7" t="s">
        <v>230</v>
      </c>
      <c r="J8" s="8" t="s">
        <v>231</v>
      </c>
      <c r="K8" s="9"/>
      <c r="L8" s="10"/>
      <c r="M8" s="10"/>
    </row>
    <row r="9" spans="1:14" x14ac:dyDescent="0.45">
      <c r="B9" s="11" t="s">
        <v>232</v>
      </c>
      <c r="C9" s="12"/>
      <c r="D9" s="12"/>
      <c r="E9" s="12"/>
      <c r="F9" s="13"/>
      <c r="G9" s="14">
        <v>2.2700000000000001E-2</v>
      </c>
      <c r="H9" s="14">
        <v>2.2700000000000001E-2</v>
      </c>
      <c r="I9" s="14">
        <v>2.2700000000000001E-2</v>
      </c>
      <c r="J9" s="15">
        <v>2.2700000000000001E-2</v>
      </c>
      <c r="K9" s="9"/>
      <c r="L9" s="10"/>
      <c r="M9" s="10"/>
    </row>
    <row r="10" spans="1:14" x14ac:dyDescent="0.45">
      <c r="B10" s="11" t="s">
        <v>233</v>
      </c>
      <c r="C10" s="16"/>
      <c r="D10" s="16"/>
      <c r="E10" s="16"/>
      <c r="F10" s="17">
        <v>116.2</v>
      </c>
      <c r="G10" s="17">
        <v>117.2</v>
      </c>
      <c r="H10" s="17"/>
      <c r="I10" s="17"/>
      <c r="J10" s="18"/>
      <c r="K10" s="19"/>
      <c r="L10" s="20"/>
      <c r="M10" s="20"/>
    </row>
    <row r="11" spans="1:14" x14ac:dyDescent="0.45">
      <c r="B11" s="11" t="s">
        <v>235</v>
      </c>
      <c r="C11" s="16"/>
      <c r="D11" s="16"/>
      <c r="E11" s="16"/>
      <c r="F11" s="21"/>
      <c r="G11" s="22">
        <v>0</v>
      </c>
      <c r="H11" s="22">
        <v>0</v>
      </c>
      <c r="I11" s="22">
        <v>0</v>
      </c>
      <c r="J11" s="23">
        <v>0</v>
      </c>
      <c r="K11" s="19"/>
      <c r="L11" s="20"/>
      <c r="M11" s="20"/>
    </row>
    <row r="12" spans="1:14" x14ac:dyDescent="0.45">
      <c r="B12" s="24" t="s">
        <v>234</v>
      </c>
      <c r="C12" s="25"/>
      <c r="D12" s="25"/>
      <c r="E12" s="25"/>
      <c r="F12" s="26"/>
      <c r="G12" s="27">
        <v>0</v>
      </c>
      <c r="H12" s="27">
        <v>0</v>
      </c>
      <c r="I12" s="27">
        <v>0</v>
      </c>
      <c r="J12" s="28">
        <v>0</v>
      </c>
      <c r="K12" s="19"/>
      <c r="L12" s="20"/>
      <c r="M12" s="20"/>
    </row>
    <row r="13" spans="1:14" x14ac:dyDescent="0.45">
      <c r="F13" s="3"/>
      <c r="G13" s="30"/>
      <c r="H13" s="3"/>
      <c r="I13" s="3"/>
      <c r="J13" s="3"/>
      <c r="L13" s="29"/>
      <c r="M13" s="31"/>
      <c r="N13" s="31"/>
    </row>
    <row r="14" spans="1:14" ht="27" thickBot="1" x14ac:dyDescent="0.5">
      <c r="F14" s="78" t="s">
        <v>236</v>
      </c>
      <c r="G14" s="97" t="s">
        <v>286</v>
      </c>
      <c r="H14" s="100" t="s">
        <v>237</v>
      </c>
      <c r="I14" s="100"/>
      <c r="J14" s="100"/>
    </row>
    <row r="15" spans="1:14" ht="26.65" thickBot="1" x14ac:dyDescent="0.5">
      <c r="B15" s="51" t="s">
        <v>97</v>
      </c>
      <c r="C15" s="51" t="s">
        <v>98</v>
      </c>
      <c r="D15" s="51" t="s">
        <v>99</v>
      </c>
      <c r="E15" s="51" t="s">
        <v>100</v>
      </c>
      <c r="F15" s="66" t="s">
        <v>281</v>
      </c>
      <c r="G15" s="90" t="s">
        <v>282</v>
      </c>
      <c r="H15" s="66" t="s">
        <v>283</v>
      </c>
      <c r="I15" s="66" t="s">
        <v>284</v>
      </c>
      <c r="J15" s="66" t="s">
        <v>285</v>
      </c>
    </row>
    <row r="16" spans="1:14" ht="14.65" thickBot="1" x14ac:dyDescent="0.5">
      <c r="B16" s="53" t="s">
        <v>106</v>
      </c>
      <c r="C16" s="54" t="s">
        <v>107</v>
      </c>
      <c r="D16" s="54"/>
      <c r="E16" s="54" t="s">
        <v>108</v>
      </c>
      <c r="F16" s="84">
        <f>'FD - HID Tariffs Smoothed'!D9</f>
        <v>3.0291611306526076</v>
      </c>
      <c r="G16" s="80">
        <f>F16*(1+(IF(G$10&gt;0,(G$10/F$10-1),G$9)))*(1-G$11)+G$12</f>
        <v>3.055229642964592</v>
      </c>
      <c r="H16" s="55">
        <f>G16*(1+(IF(H$10&gt;0,(H$10/G$10-1),H$9)))*(1-H$11)+H$12</f>
        <v>3.1245833558598881</v>
      </c>
      <c r="I16" s="55">
        <f>H16*(1+(IF(I$10&gt;0,(I$10/H$10-1),I$9)))*(1-I$11)+I$12</f>
        <v>3.1955113980379073</v>
      </c>
      <c r="J16" s="55">
        <f>I16*(1+(IF(J$10&gt;0,(J$10/I$10-1),J$9)))*(1-J$11)+J$12</f>
        <v>3.2680495067733677</v>
      </c>
    </row>
    <row r="17" spans="2:10" ht="14.65" thickBot="1" x14ac:dyDescent="0.5">
      <c r="B17" s="107" t="s">
        <v>109</v>
      </c>
      <c r="C17" s="104" t="s">
        <v>24</v>
      </c>
      <c r="D17" s="57" t="s">
        <v>27</v>
      </c>
      <c r="E17" s="57" t="s">
        <v>172</v>
      </c>
      <c r="F17" s="85">
        <f>VLOOKUP(D17,'FD - HID Tariffs Smoothed'!$C$9:$H$106,3,FALSE)</f>
        <v>65.083555379614111</v>
      </c>
      <c r="G17" s="91">
        <f t="shared" ref="G17:J17" si="0">F17*(1+(IF(G$10&gt;0,(G$10/F$10-1),G$9)))*(1-G$11)+G$12</f>
        <v>65.64365482350064</v>
      </c>
      <c r="H17" s="67">
        <f t="shared" si="0"/>
        <v>67.133765787994108</v>
      </c>
      <c r="I17" s="67">
        <f t="shared" si="0"/>
        <v>68.657702271381567</v>
      </c>
      <c r="J17" s="67">
        <f t="shared" si="0"/>
        <v>70.216232112941924</v>
      </c>
    </row>
    <row r="18" spans="2:10" ht="14.65" thickBot="1" x14ac:dyDescent="0.5">
      <c r="B18" s="108"/>
      <c r="C18" s="105"/>
      <c r="D18" s="61" t="s">
        <v>72</v>
      </c>
      <c r="E18" s="61" t="s">
        <v>173</v>
      </c>
      <c r="F18" s="86">
        <f>VLOOKUP(D18,'FD - HID Tariffs Smoothed'!$C$9:$H$106,3,FALSE)</f>
        <v>65.083555379614111</v>
      </c>
      <c r="G18" s="92">
        <f t="shared" ref="G18:J18" si="1">F18*(1+(IF(G$10&gt;0,(G$10/F$10-1),G$9)))*(1-G$11)+G$12</f>
        <v>65.64365482350064</v>
      </c>
      <c r="H18" s="68">
        <f t="shared" si="1"/>
        <v>67.133765787994108</v>
      </c>
      <c r="I18" s="68">
        <f t="shared" si="1"/>
        <v>68.657702271381567</v>
      </c>
      <c r="J18" s="68">
        <f t="shared" si="1"/>
        <v>70.216232112941924</v>
      </c>
    </row>
    <row r="19" spans="2:10" ht="14.65" thickBot="1" x14ac:dyDescent="0.5">
      <c r="B19" s="108"/>
      <c r="C19" s="105"/>
      <c r="D19" s="61" t="s">
        <v>174</v>
      </c>
      <c r="E19" s="61" t="s">
        <v>175</v>
      </c>
      <c r="F19" s="86">
        <f>VLOOKUP(D19,'FD - HID Tariffs Smoothed'!$C$9:$H$106,3,FALSE)</f>
        <v>65.083555379614111</v>
      </c>
      <c r="G19" s="92">
        <f t="shared" ref="G19:J19" si="2">F19*(1+(IF(G$10&gt;0,(G$10/F$10-1),G$9)))*(1-G$11)+G$12</f>
        <v>65.64365482350064</v>
      </c>
      <c r="H19" s="68">
        <f t="shared" si="2"/>
        <v>67.133765787994108</v>
      </c>
      <c r="I19" s="68">
        <f t="shared" si="2"/>
        <v>68.657702271381567</v>
      </c>
      <c r="J19" s="68">
        <f t="shared" si="2"/>
        <v>70.216232112941924</v>
      </c>
    </row>
    <row r="20" spans="2:10" ht="14.65" thickBot="1" x14ac:dyDescent="0.5">
      <c r="B20" s="108"/>
      <c r="C20" s="105"/>
      <c r="D20" s="61" t="s">
        <v>176</v>
      </c>
      <c r="E20" s="61" t="s">
        <v>177</v>
      </c>
      <c r="F20" s="86">
        <f>VLOOKUP(D20,'FD - HID Tariffs Smoothed'!$C$9:$H$106,3,FALSE)</f>
        <v>66.239050874776254</v>
      </c>
      <c r="G20" s="92">
        <f t="shared" ref="G20:J20" si="3">F20*(1+(IF(G$10&gt;0,(G$10/F$10-1),G$9)))*(1-G$11)+G$12</f>
        <v>66.809094341856948</v>
      </c>
      <c r="H20" s="68">
        <f t="shared" si="3"/>
        <v>68.325660783417092</v>
      </c>
      <c r="I20" s="68">
        <f t="shared" si="3"/>
        <v>69.876653283200653</v>
      </c>
      <c r="J20" s="68">
        <f t="shared" si="3"/>
        <v>71.462853312729308</v>
      </c>
    </row>
    <row r="21" spans="2:10" ht="14.65" thickBot="1" x14ac:dyDescent="0.5">
      <c r="B21" s="108"/>
      <c r="C21" s="105"/>
      <c r="D21" s="61" t="s">
        <v>178</v>
      </c>
      <c r="E21" s="61" t="s">
        <v>179</v>
      </c>
      <c r="F21" s="86">
        <f>VLOOKUP(D21,'FD - HID Tariffs Smoothed'!$C$9:$H$106,3,FALSE)</f>
        <v>66.239050874776254</v>
      </c>
      <c r="G21" s="92">
        <f t="shared" ref="G21:J21" si="4">F21*(1+(IF(G$10&gt;0,(G$10/F$10-1),G$9)))*(1-G$11)+G$12</f>
        <v>66.809094341856948</v>
      </c>
      <c r="H21" s="68">
        <f t="shared" si="4"/>
        <v>68.325660783417092</v>
      </c>
      <c r="I21" s="68">
        <f t="shared" si="4"/>
        <v>69.876653283200653</v>
      </c>
      <c r="J21" s="68">
        <f t="shared" si="4"/>
        <v>71.462853312729308</v>
      </c>
    </row>
    <row r="22" spans="2:10" ht="14.65" thickBot="1" x14ac:dyDescent="0.5">
      <c r="B22" s="108"/>
      <c r="C22" s="105"/>
      <c r="D22" s="61" t="s">
        <v>180</v>
      </c>
      <c r="E22" s="61" t="s">
        <v>181</v>
      </c>
      <c r="F22" s="86">
        <f>VLOOKUP(D22,'FD - HID Tariffs Smoothed'!$C$9:$H$106,3,FALSE)</f>
        <v>43.906356166611715</v>
      </c>
      <c r="G22" s="92">
        <f t="shared" ref="G22:J22" si="5">F22*(1+(IF(G$10&gt;0,(G$10/F$10-1),G$9)))*(1-G$11)+G$12</f>
        <v>44.284207768734021</v>
      </c>
      <c r="H22" s="68">
        <f t="shared" si="5"/>
        <v>45.289459285084277</v>
      </c>
      <c r="I22" s="68">
        <f t="shared" si="5"/>
        <v>46.317530010855684</v>
      </c>
      <c r="J22" s="68">
        <f t="shared" si="5"/>
        <v>47.368937942102107</v>
      </c>
    </row>
    <row r="23" spans="2:10" ht="14.65" thickBot="1" x14ac:dyDescent="0.5">
      <c r="B23" s="108"/>
      <c r="C23" s="105"/>
      <c r="D23" s="61" t="s">
        <v>71</v>
      </c>
      <c r="E23" s="61" t="s">
        <v>70</v>
      </c>
      <c r="F23" s="86">
        <f>VLOOKUP(D23,'FD - HID Tariffs Smoothed'!$C$9:$H$106,3,FALSE)</f>
        <v>43.906356166611715</v>
      </c>
      <c r="G23" s="92">
        <f t="shared" ref="G23:J23" si="6">F23*(1+(IF(G$10&gt;0,(G$10/F$10-1),G$9)))*(1-G$11)+G$12</f>
        <v>44.284207768734021</v>
      </c>
      <c r="H23" s="68">
        <f t="shared" si="6"/>
        <v>45.289459285084277</v>
      </c>
      <c r="I23" s="68">
        <f t="shared" si="6"/>
        <v>46.317530010855684</v>
      </c>
      <c r="J23" s="68">
        <f t="shared" si="6"/>
        <v>47.368937942102107</v>
      </c>
    </row>
    <row r="24" spans="2:10" ht="14.65" thickBot="1" x14ac:dyDescent="0.5">
      <c r="B24" s="108"/>
      <c r="C24" s="105"/>
      <c r="D24" s="61" t="s">
        <v>257</v>
      </c>
      <c r="E24" s="61" t="s">
        <v>32</v>
      </c>
      <c r="F24" s="86">
        <f>VLOOKUP(D24,'FD - HID Tariffs Smoothed'!$C$9:$H$106,3,FALSE)</f>
        <v>43.906356166611715</v>
      </c>
      <c r="G24" s="92">
        <f t="shared" ref="G24:J24" si="7">F24*(1+(IF(G$10&gt;0,(G$10/F$10-1),G$9)))*(1-G$11)+G$12</f>
        <v>44.284207768734021</v>
      </c>
      <c r="H24" s="68">
        <f t="shared" si="7"/>
        <v>45.289459285084277</v>
      </c>
      <c r="I24" s="68">
        <f t="shared" si="7"/>
        <v>46.317530010855684</v>
      </c>
      <c r="J24" s="68">
        <f t="shared" si="7"/>
        <v>47.368937942102107</v>
      </c>
    </row>
    <row r="25" spans="2:10" ht="14.65" thickBot="1" x14ac:dyDescent="0.5">
      <c r="B25" s="108"/>
      <c r="C25" s="105"/>
      <c r="D25" s="61" t="s">
        <v>258</v>
      </c>
      <c r="E25" s="61" t="s">
        <v>33</v>
      </c>
      <c r="F25" s="86">
        <f>VLOOKUP(D25,'FD - HID Tariffs Smoothed'!$C$9:$H$106,3,FALSE)</f>
        <v>43.906356166611715</v>
      </c>
      <c r="G25" s="92">
        <f t="shared" ref="G25:J25" si="8">F25*(1+(IF(G$10&gt;0,(G$10/F$10-1),G$9)))*(1-G$11)+G$12</f>
        <v>44.284207768734021</v>
      </c>
      <c r="H25" s="68">
        <f t="shared" si="8"/>
        <v>45.289459285084277</v>
      </c>
      <c r="I25" s="68">
        <f t="shared" si="8"/>
        <v>46.317530010855684</v>
      </c>
      <c r="J25" s="68">
        <f t="shared" si="8"/>
        <v>47.368937942102107</v>
      </c>
    </row>
    <row r="26" spans="2:10" ht="14.65" thickBot="1" x14ac:dyDescent="0.5">
      <c r="B26" s="108"/>
      <c r="C26" s="105"/>
      <c r="D26" s="61" t="s">
        <v>30</v>
      </c>
      <c r="E26" s="61" t="s">
        <v>29</v>
      </c>
      <c r="F26" s="86">
        <f>VLOOKUP(D26,'FD - HID Tariffs Smoothed'!$C$9:$H$106,3,FALSE)</f>
        <v>43.906356166611715</v>
      </c>
      <c r="G26" s="92">
        <f t="shared" ref="G26:J26" si="9">F26*(1+(IF(G$10&gt;0,(G$10/F$10-1),G$9)))*(1-G$11)+G$12</f>
        <v>44.284207768734021</v>
      </c>
      <c r="H26" s="68">
        <f t="shared" si="9"/>
        <v>45.289459285084277</v>
      </c>
      <c r="I26" s="68">
        <f t="shared" si="9"/>
        <v>46.317530010855684</v>
      </c>
      <c r="J26" s="68">
        <f t="shared" si="9"/>
        <v>47.368937942102107</v>
      </c>
    </row>
    <row r="27" spans="2:10" ht="14.65" thickBot="1" x14ac:dyDescent="0.5">
      <c r="B27" s="108"/>
      <c r="C27" s="105"/>
      <c r="D27" s="61" t="s">
        <v>182</v>
      </c>
      <c r="E27" s="61" t="s">
        <v>183</v>
      </c>
      <c r="F27" s="86">
        <f>VLOOKUP(D27,'FD - HID Tariffs Smoothed'!$C$9:$H$106,3,FALSE)</f>
        <v>43.906356166611715</v>
      </c>
      <c r="G27" s="92">
        <f t="shared" ref="G27:J27" si="10">F27*(1+(IF(G$10&gt;0,(G$10/F$10-1),G$9)))*(1-G$11)+G$12</f>
        <v>44.284207768734021</v>
      </c>
      <c r="H27" s="68">
        <f t="shared" si="10"/>
        <v>45.289459285084277</v>
      </c>
      <c r="I27" s="68">
        <f t="shared" si="10"/>
        <v>46.317530010855684</v>
      </c>
      <c r="J27" s="68">
        <f t="shared" si="10"/>
        <v>47.368937942102107</v>
      </c>
    </row>
    <row r="28" spans="2:10" ht="14.65" thickBot="1" x14ac:dyDescent="0.5">
      <c r="B28" s="108"/>
      <c r="C28" s="105"/>
      <c r="D28" s="61" t="s">
        <v>184</v>
      </c>
      <c r="E28" s="61" t="s">
        <v>34</v>
      </c>
      <c r="F28" s="86">
        <f>VLOOKUP(D28,'FD - HID Tariffs Smoothed'!$C$9:$H$106,3,FALSE)</f>
        <v>43.906356166611715</v>
      </c>
      <c r="G28" s="92">
        <f t="shared" ref="G28:J28" si="11">F28*(1+(IF(G$10&gt;0,(G$10/F$10-1),G$9)))*(1-G$11)+G$12</f>
        <v>44.284207768734021</v>
      </c>
      <c r="H28" s="68">
        <f t="shared" si="11"/>
        <v>45.289459285084277</v>
      </c>
      <c r="I28" s="68">
        <f t="shared" si="11"/>
        <v>46.317530010855684</v>
      </c>
      <c r="J28" s="68">
        <f t="shared" si="11"/>
        <v>47.368937942102107</v>
      </c>
    </row>
    <row r="29" spans="2:10" ht="14.65" thickBot="1" x14ac:dyDescent="0.5">
      <c r="B29" s="108"/>
      <c r="C29" s="105"/>
      <c r="D29" s="61" t="s">
        <v>185</v>
      </c>
      <c r="E29" s="61" t="s">
        <v>186</v>
      </c>
      <c r="F29" s="86">
        <f>VLOOKUP(D29,'FD - HID Tariffs Smoothed'!$C$9:$H$106,3,FALSE)</f>
        <v>43.906356166611715</v>
      </c>
      <c r="G29" s="92">
        <f t="shared" ref="G29:J29" si="12">F29*(1+(IF(G$10&gt;0,(G$10/F$10-1),G$9)))*(1-G$11)+G$12</f>
        <v>44.284207768734021</v>
      </c>
      <c r="H29" s="68">
        <f t="shared" si="12"/>
        <v>45.289459285084277</v>
      </c>
      <c r="I29" s="68">
        <f t="shared" si="12"/>
        <v>46.317530010855684</v>
      </c>
      <c r="J29" s="68">
        <f t="shared" si="12"/>
        <v>47.368937942102107</v>
      </c>
    </row>
    <row r="30" spans="2:10" ht="14.65" thickBot="1" x14ac:dyDescent="0.5">
      <c r="B30" s="108"/>
      <c r="C30" s="105"/>
      <c r="D30" s="61" t="s">
        <v>45</v>
      </c>
      <c r="E30" s="61" t="s">
        <v>44</v>
      </c>
      <c r="F30" s="86">
        <f>VLOOKUP(D30,'FD - HID Tariffs Smoothed'!$C$9:$H$106,3,FALSE)</f>
        <v>43.906356166611715</v>
      </c>
      <c r="G30" s="92">
        <f t="shared" ref="G30:J30" si="13">F30*(1+(IF(G$10&gt;0,(G$10/F$10-1),G$9)))*(1-G$11)+G$12</f>
        <v>44.284207768734021</v>
      </c>
      <c r="H30" s="68">
        <f t="shared" si="13"/>
        <v>45.289459285084277</v>
      </c>
      <c r="I30" s="68">
        <f t="shared" si="13"/>
        <v>46.317530010855684</v>
      </c>
      <c r="J30" s="68">
        <f t="shared" si="13"/>
        <v>47.368937942102107</v>
      </c>
    </row>
    <row r="31" spans="2:10" ht="14.65" thickBot="1" x14ac:dyDescent="0.5">
      <c r="B31" s="108"/>
      <c r="C31" s="105"/>
      <c r="D31" s="59" t="s">
        <v>41</v>
      </c>
      <c r="E31" s="61" t="s">
        <v>40</v>
      </c>
      <c r="F31" s="86">
        <f>VLOOKUP(D31,'FD - HID Tariffs Smoothed'!$C$9:$H$106,3,FALSE)</f>
        <v>39.148671234132756</v>
      </c>
      <c r="G31" s="92">
        <f t="shared" ref="G31:J31" si="14">F31*(1+(IF(G$10&gt;0,(G$10/F$10-1),G$9)))*(1-G$11)+G$12</f>
        <v>39.48557890396178</v>
      </c>
      <c r="H31" s="68">
        <f t="shared" si="14"/>
        <v>40.38190154508171</v>
      </c>
      <c r="I31" s="68">
        <f t="shared" si="14"/>
        <v>41.298570710155062</v>
      </c>
      <c r="J31" s="68">
        <f t="shared" si="14"/>
        <v>42.236048265275578</v>
      </c>
    </row>
    <row r="32" spans="2:10" ht="14.65" thickBot="1" x14ac:dyDescent="0.5">
      <c r="B32" s="108"/>
      <c r="C32" s="105"/>
      <c r="D32" s="59" t="s">
        <v>74</v>
      </c>
      <c r="E32" s="61" t="s">
        <v>73</v>
      </c>
      <c r="F32" s="86">
        <f>VLOOKUP(D32,'FD - HID Tariffs Smoothed'!$C$9:$H$106,3,FALSE)</f>
        <v>39.148671234132756</v>
      </c>
      <c r="G32" s="92">
        <f t="shared" ref="G32:J32" si="15">F32*(1+(IF(G$10&gt;0,(G$10/F$10-1),G$9)))*(1-G$11)+G$12</f>
        <v>39.48557890396178</v>
      </c>
      <c r="H32" s="68">
        <f t="shared" si="15"/>
        <v>40.38190154508171</v>
      </c>
      <c r="I32" s="68">
        <f t="shared" si="15"/>
        <v>41.298570710155062</v>
      </c>
      <c r="J32" s="68">
        <f t="shared" si="15"/>
        <v>42.236048265275578</v>
      </c>
    </row>
    <row r="33" spans="2:10" ht="14.65" thickBot="1" x14ac:dyDescent="0.5">
      <c r="B33" s="108"/>
      <c r="C33" s="105"/>
      <c r="D33" s="59" t="s">
        <v>43</v>
      </c>
      <c r="E33" s="61" t="s">
        <v>42</v>
      </c>
      <c r="F33" s="86">
        <f>VLOOKUP(D33,'FD - HID Tariffs Smoothed'!$C$9:$H$106,3,FALSE)</f>
        <v>39.148671234132756</v>
      </c>
      <c r="G33" s="92">
        <f t="shared" ref="G33:J33" si="16">F33*(1+(IF(G$10&gt;0,(G$10/F$10-1),G$9)))*(1-G$11)+G$12</f>
        <v>39.48557890396178</v>
      </c>
      <c r="H33" s="68">
        <f t="shared" si="16"/>
        <v>40.38190154508171</v>
      </c>
      <c r="I33" s="68">
        <f t="shared" si="16"/>
        <v>41.298570710155062</v>
      </c>
      <c r="J33" s="68">
        <f t="shared" si="16"/>
        <v>42.236048265275578</v>
      </c>
    </row>
    <row r="34" spans="2:10" ht="14.65" thickBot="1" x14ac:dyDescent="0.5">
      <c r="B34" s="108"/>
      <c r="C34" s="105"/>
      <c r="D34" s="59" t="s">
        <v>187</v>
      </c>
      <c r="E34" s="61" t="s">
        <v>188</v>
      </c>
      <c r="F34" s="86">
        <f>VLOOKUP(D34,'FD - HID Tariffs Smoothed'!$C$9:$H$106,3,FALSE)</f>
        <v>45.846702495198045</v>
      </c>
      <c r="G34" s="92">
        <f t="shared" ref="G34:J34" si="17">F34*(1+(IF(G$10&gt;0,(G$10/F$10-1),G$9)))*(1-G$11)+G$12</f>
        <v>46.241252430612832</v>
      </c>
      <c r="H34" s="68">
        <f t="shared" si="17"/>
        <v>47.290928860787737</v>
      </c>
      <c r="I34" s="68">
        <f t="shared" si="17"/>
        <v>48.364432945927618</v>
      </c>
      <c r="J34" s="68">
        <f t="shared" si="17"/>
        <v>49.462305573800172</v>
      </c>
    </row>
    <row r="35" spans="2:10" ht="14.65" thickBot="1" x14ac:dyDescent="0.5">
      <c r="B35" s="108"/>
      <c r="C35" s="105"/>
      <c r="D35" s="59" t="s">
        <v>189</v>
      </c>
      <c r="E35" s="61" t="s">
        <v>190</v>
      </c>
      <c r="F35" s="86">
        <f>VLOOKUP(D35,'FD - HID Tariffs Smoothed'!$C$9:$H$106,3,FALSE)</f>
        <v>45.846702495198045</v>
      </c>
      <c r="G35" s="92">
        <f t="shared" ref="G35:J35" si="18">F35*(1+(IF(G$10&gt;0,(G$10/F$10-1),G$9)))*(1-G$11)+G$12</f>
        <v>46.241252430612832</v>
      </c>
      <c r="H35" s="68">
        <f t="shared" si="18"/>
        <v>47.290928860787737</v>
      </c>
      <c r="I35" s="68">
        <f t="shared" si="18"/>
        <v>48.364432945927618</v>
      </c>
      <c r="J35" s="68">
        <f t="shared" si="18"/>
        <v>49.462305573800172</v>
      </c>
    </row>
    <row r="36" spans="2:10" ht="14.65" thickBot="1" x14ac:dyDescent="0.5">
      <c r="B36" s="108"/>
      <c r="C36" s="105"/>
      <c r="D36" s="59" t="s">
        <v>39</v>
      </c>
      <c r="E36" s="61" t="s">
        <v>191</v>
      </c>
      <c r="F36" s="86">
        <f>VLOOKUP(D36,'FD - HID Tariffs Smoothed'!$C$9:$H$106,3,FALSE)</f>
        <v>62.508265770646958</v>
      </c>
      <c r="G36" s="92">
        <f t="shared" ref="G36:J36" si="19">F36*(1+(IF(G$10&gt;0,(G$10/F$10-1),G$9)))*(1-G$11)+G$12</f>
        <v>63.046202653354761</v>
      </c>
      <c r="H36" s="68">
        <f t="shared" si="19"/>
        <v>64.477351453585911</v>
      </c>
      <c r="I36" s="68">
        <f t="shared" si="19"/>
        <v>65.940987331582306</v>
      </c>
      <c r="J36" s="68">
        <f t="shared" si="19"/>
        <v>67.437847744009218</v>
      </c>
    </row>
    <row r="37" spans="2:10" ht="14.65" thickBot="1" x14ac:dyDescent="0.5">
      <c r="B37" s="108"/>
      <c r="C37" s="105"/>
      <c r="D37" s="59" t="s">
        <v>36</v>
      </c>
      <c r="E37" s="61" t="s">
        <v>35</v>
      </c>
      <c r="F37" s="86">
        <f>VLOOKUP(D37,'FD - HID Tariffs Smoothed'!$C$9:$H$106,3,FALSE)</f>
        <v>28.306536703586104</v>
      </c>
      <c r="G37" s="92">
        <f t="shared" ref="G37:J37" si="20">F37*(1+(IF(G$10&gt;0,(G$10/F$10-1),G$9)))*(1-G$11)+G$12</f>
        <v>28.550138568505091</v>
      </c>
      <c r="H37" s="68">
        <f t="shared" si="20"/>
        <v>29.198226714010154</v>
      </c>
      <c r="I37" s="68">
        <f t="shared" si="20"/>
        <v>29.861026460418184</v>
      </c>
      <c r="J37" s="68">
        <f t="shared" si="20"/>
        <v>30.538871761069675</v>
      </c>
    </row>
    <row r="38" spans="2:10" ht="14.65" thickBot="1" x14ac:dyDescent="0.5">
      <c r="B38" s="108"/>
      <c r="C38" s="105"/>
      <c r="D38" s="59" t="s">
        <v>38</v>
      </c>
      <c r="E38" s="61" t="s">
        <v>37</v>
      </c>
      <c r="F38" s="86">
        <f>VLOOKUP(D38,'FD - HID Tariffs Smoothed'!$C$9:$H$106,3,FALSE)</f>
        <v>28.306536703586104</v>
      </c>
      <c r="G38" s="92">
        <f t="shared" ref="G38:J38" si="21">F38*(1+(IF(G$10&gt;0,(G$10/F$10-1),G$9)))*(1-G$11)+G$12</f>
        <v>28.550138568505091</v>
      </c>
      <c r="H38" s="68">
        <f t="shared" si="21"/>
        <v>29.198226714010154</v>
      </c>
      <c r="I38" s="68">
        <f t="shared" si="21"/>
        <v>29.861026460418184</v>
      </c>
      <c r="J38" s="68">
        <f t="shared" si="21"/>
        <v>30.538871761069675</v>
      </c>
    </row>
    <row r="39" spans="2:10" ht="14.65" thickBot="1" x14ac:dyDescent="0.5">
      <c r="B39" s="108"/>
      <c r="C39" s="105"/>
      <c r="D39" s="59" t="s">
        <v>192</v>
      </c>
      <c r="E39" s="61" t="s">
        <v>193</v>
      </c>
      <c r="F39" s="86">
        <f>VLOOKUP(D39,'FD - HID Tariffs Smoothed'!$C$9:$H$106,3,FALSE)</f>
        <v>28.306536703586104</v>
      </c>
      <c r="G39" s="92">
        <f t="shared" ref="G39:J39" si="22">F39*(1+(IF(G$10&gt;0,(G$10/F$10-1),G$9)))*(1-G$11)+G$12</f>
        <v>28.550138568505091</v>
      </c>
      <c r="H39" s="68">
        <f t="shared" si="22"/>
        <v>29.198226714010154</v>
      </c>
      <c r="I39" s="68">
        <f t="shared" si="22"/>
        <v>29.861026460418184</v>
      </c>
      <c r="J39" s="68">
        <f t="shared" si="22"/>
        <v>30.538871761069675</v>
      </c>
    </row>
    <row r="40" spans="2:10" ht="14.65" thickBot="1" x14ac:dyDescent="0.5">
      <c r="B40" s="108"/>
      <c r="C40" s="105"/>
      <c r="D40" s="59" t="s">
        <v>47</v>
      </c>
      <c r="E40" s="61" t="s">
        <v>46</v>
      </c>
      <c r="F40" s="86">
        <f>VLOOKUP(D40,'FD - HID Tariffs Smoothed'!$C$9:$H$106,3,FALSE)</f>
        <v>46.560920327196726</v>
      </c>
      <c r="G40" s="92">
        <f t="shared" ref="G40:J40" si="23">F40*(1+(IF(G$10&gt;0,(G$10/F$10-1),G$9)))*(1-G$11)+G$12</f>
        <v>46.961616715554698</v>
      </c>
      <c r="H40" s="68">
        <f t="shared" si="23"/>
        <v>48.027645414997785</v>
      </c>
      <c r="I40" s="68">
        <f t="shared" si="23"/>
        <v>49.117872965918231</v>
      </c>
      <c r="J40" s="68">
        <f t="shared" si="23"/>
        <v>50.232848682244573</v>
      </c>
    </row>
    <row r="41" spans="2:10" ht="14.65" thickBot="1" x14ac:dyDescent="0.5">
      <c r="B41" s="108"/>
      <c r="C41" s="105"/>
      <c r="D41" s="59" t="s">
        <v>65</v>
      </c>
      <c r="E41" s="61" t="s">
        <v>64</v>
      </c>
      <c r="F41" s="86">
        <f>VLOOKUP(D41,'FD - HID Tariffs Smoothed'!$C$9:$H$106,3,FALSE)</f>
        <v>46.560920327196726</v>
      </c>
      <c r="G41" s="92">
        <f t="shared" ref="G41:J41" si="24">F41*(1+(IF(G$10&gt;0,(G$10/F$10-1),G$9)))*(1-G$11)+G$12</f>
        <v>46.961616715554698</v>
      </c>
      <c r="H41" s="68">
        <f t="shared" si="24"/>
        <v>48.027645414997785</v>
      </c>
      <c r="I41" s="68">
        <f t="shared" si="24"/>
        <v>49.117872965918231</v>
      </c>
      <c r="J41" s="68">
        <f t="shared" si="24"/>
        <v>50.232848682244573</v>
      </c>
    </row>
    <row r="42" spans="2:10" ht="14.65" thickBot="1" x14ac:dyDescent="0.5">
      <c r="B42" s="108"/>
      <c r="C42" s="105"/>
      <c r="D42" s="59" t="s">
        <v>49</v>
      </c>
      <c r="E42" s="61" t="s">
        <v>48</v>
      </c>
      <c r="F42" s="86">
        <f>VLOOKUP(D42,'FD - HID Tariffs Smoothed'!$C$9:$H$106,3,FALSE)</f>
        <v>46.560920327196726</v>
      </c>
      <c r="G42" s="92">
        <f t="shared" ref="G42:J42" si="25">F42*(1+(IF(G$10&gt;0,(G$10/F$10-1),G$9)))*(1-G$11)+G$12</f>
        <v>46.961616715554698</v>
      </c>
      <c r="H42" s="68">
        <f t="shared" si="25"/>
        <v>48.027645414997785</v>
      </c>
      <c r="I42" s="68">
        <f t="shared" si="25"/>
        <v>49.117872965918231</v>
      </c>
      <c r="J42" s="68">
        <f t="shared" si="25"/>
        <v>50.232848682244573</v>
      </c>
    </row>
    <row r="43" spans="2:10" ht="14.65" thickBot="1" x14ac:dyDescent="0.5">
      <c r="B43" s="108"/>
      <c r="C43" s="105"/>
      <c r="D43" s="59" t="s">
        <v>51</v>
      </c>
      <c r="E43" s="61" t="s">
        <v>50</v>
      </c>
      <c r="F43" s="86">
        <f>VLOOKUP(D43,'FD - HID Tariffs Smoothed'!$C$9:$H$106,3,FALSE)</f>
        <v>46.560920327196726</v>
      </c>
      <c r="G43" s="92">
        <f t="shared" ref="G43:J43" si="26">F43*(1+(IF(G$10&gt;0,(G$10/F$10-1),G$9)))*(1-G$11)+G$12</f>
        <v>46.961616715554698</v>
      </c>
      <c r="H43" s="68">
        <f t="shared" si="26"/>
        <v>48.027645414997785</v>
      </c>
      <c r="I43" s="68">
        <f t="shared" si="26"/>
        <v>49.117872965918231</v>
      </c>
      <c r="J43" s="68">
        <f t="shared" si="26"/>
        <v>50.232848682244573</v>
      </c>
    </row>
    <row r="44" spans="2:10" ht="14.65" thickBot="1" x14ac:dyDescent="0.5">
      <c r="B44" s="108"/>
      <c r="C44" s="105"/>
      <c r="D44" s="59" t="s">
        <v>53</v>
      </c>
      <c r="E44" s="61" t="s">
        <v>52</v>
      </c>
      <c r="F44" s="86">
        <f>VLOOKUP(D44,'FD - HID Tariffs Smoothed'!$C$9:$H$106,3,FALSE)</f>
        <v>46.560920327196726</v>
      </c>
      <c r="G44" s="92">
        <f t="shared" ref="G44:J44" si="27">F44*(1+(IF(G$10&gt;0,(G$10/F$10-1),G$9)))*(1-G$11)+G$12</f>
        <v>46.961616715554698</v>
      </c>
      <c r="H44" s="68">
        <f t="shared" si="27"/>
        <v>48.027645414997785</v>
      </c>
      <c r="I44" s="68">
        <f t="shared" si="27"/>
        <v>49.117872965918231</v>
      </c>
      <c r="J44" s="68">
        <f t="shared" si="27"/>
        <v>50.232848682244573</v>
      </c>
    </row>
    <row r="45" spans="2:10" ht="14.65" thickBot="1" x14ac:dyDescent="0.5">
      <c r="B45" s="108"/>
      <c r="C45" s="105"/>
      <c r="D45" s="59" t="s">
        <v>76</v>
      </c>
      <c r="E45" s="61" t="s">
        <v>75</v>
      </c>
      <c r="F45" s="86">
        <f>VLOOKUP(D45,'FD - HID Tariffs Smoothed'!$C$9:$H$106,3,FALSE)</f>
        <v>46.560920327196726</v>
      </c>
      <c r="G45" s="92">
        <f t="shared" ref="G45:J45" si="28">F45*(1+(IF(G$10&gt;0,(G$10/F$10-1),G$9)))*(1-G$11)+G$12</f>
        <v>46.961616715554698</v>
      </c>
      <c r="H45" s="68">
        <f t="shared" si="28"/>
        <v>48.027645414997785</v>
      </c>
      <c r="I45" s="68">
        <f t="shared" si="28"/>
        <v>49.117872965918231</v>
      </c>
      <c r="J45" s="68">
        <f t="shared" si="28"/>
        <v>50.232848682244573</v>
      </c>
    </row>
    <row r="46" spans="2:10" ht="14.65" thickBot="1" x14ac:dyDescent="0.5">
      <c r="B46" s="108"/>
      <c r="C46" s="105"/>
      <c r="D46" s="59" t="s">
        <v>78</v>
      </c>
      <c r="E46" s="61" t="s">
        <v>77</v>
      </c>
      <c r="F46" s="86">
        <f>VLOOKUP(D46,'FD - HID Tariffs Smoothed'!$C$9:$H$106,3,FALSE)</f>
        <v>46.560920327196726</v>
      </c>
      <c r="G46" s="92">
        <f t="shared" ref="G46:J46" si="29">F46*(1+(IF(G$10&gt;0,(G$10/F$10-1),G$9)))*(1-G$11)+G$12</f>
        <v>46.961616715554698</v>
      </c>
      <c r="H46" s="68">
        <f t="shared" si="29"/>
        <v>48.027645414997785</v>
      </c>
      <c r="I46" s="68">
        <f t="shared" si="29"/>
        <v>49.117872965918231</v>
      </c>
      <c r="J46" s="68">
        <f t="shared" si="29"/>
        <v>50.232848682244573</v>
      </c>
    </row>
    <row r="47" spans="2:10" ht="14.65" thickBot="1" x14ac:dyDescent="0.5">
      <c r="B47" s="108"/>
      <c r="C47" s="105"/>
      <c r="D47" s="59" t="s">
        <v>194</v>
      </c>
      <c r="E47" s="61" t="s">
        <v>195</v>
      </c>
      <c r="F47" s="86">
        <f>VLOOKUP(D47,'FD - HID Tariffs Smoothed'!$C$9:$H$106,3,FALSE)</f>
        <v>46.560920327196726</v>
      </c>
      <c r="G47" s="92">
        <f t="shared" ref="G47:J47" si="30">F47*(1+(IF(G$10&gt;0,(G$10/F$10-1),G$9)))*(1-G$11)+G$12</f>
        <v>46.961616715554698</v>
      </c>
      <c r="H47" s="68">
        <f t="shared" si="30"/>
        <v>48.027645414997785</v>
      </c>
      <c r="I47" s="68">
        <f t="shared" si="30"/>
        <v>49.117872965918231</v>
      </c>
      <c r="J47" s="68">
        <f t="shared" si="30"/>
        <v>50.232848682244573</v>
      </c>
    </row>
    <row r="48" spans="2:10" ht="14.65" thickBot="1" x14ac:dyDescent="0.5">
      <c r="B48" s="108"/>
      <c r="C48" s="105"/>
      <c r="D48" s="59" t="s">
        <v>196</v>
      </c>
      <c r="E48" s="61" t="s">
        <v>197</v>
      </c>
      <c r="F48" s="86">
        <f>VLOOKUP(D48,'FD - HID Tariffs Smoothed'!$C$9:$H$106,3,FALSE)</f>
        <v>46.560920327196726</v>
      </c>
      <c r="G48" s="92">
        <f t="shared" ref="G48:J48" si="31">F48*(1+(IF(G$10&gt;0,(G$10/F$10-1),G$9)))*(1-G$11)+G$12</f>
        <v>46.961616715554698</v>
      </c>
      <c r="H48" s="68">
        <f t="shared" si="31"/>
        <v>48.027645414997785</v>
      </c>
      <c r="I48" s="68">
        <f t="shared" si="31"/>
        <v>49.117872965918231</v>
      </c>
      <c r="J48" s="68">
        <f t="shared" si="31"/>
        <v>50.232848682244573</v>
      </c>
    </row>
    <row r="49" spans="2:10" ht="14.65" thickBot="1" x14ac:dyDescent="0.5">
      <c r="B49" s="108"/>
      <c r="C49" s="105"/>
      <c r="D49" s="59" t="s">
        <v>55</v>
      </c>
      <c r="E49" s="61" t="s">
        <v>198</v>
      </c>
      <c r="F49" s="86">
        <f>VLOOKUP(D49,'FD - HID Tariffs Smoothed'!$C$9:$H$106,3,FALSE)</f>
        <v>46.560920327196726</v>
      </c>
      <c r="G49" s="92">
        <f t="shared" ref="G49:J49" si="32">F49*(1+(IF(G$10&gt;0,(G$10/F$10-1),G$9)))*(1-G$11)+G$12</f>
        <v>46.961616715554698</v>
      </c>
      <c r="H49" s="68">
        <f t="shared" si="32"/>
        <v>48.027645414997785</v>
      </c>
      <c r="I49" s="68">
        <f t="shared" si="32"/>
        <v>49.117872965918231</v>
      </c>
      <c r="J49" s="68">
        <f t="shared" si="32"/>
        <v>50.232848682244573</v>
      </c>
    </row>
    <row r="50" spans="2:10" ht="14.65" thickBot="1" x14ac:dyDescent="0.5">
      <c r="B50" s="108"/>
      <c r="C50" s="110"/>
      <c r="D50" s="69" t="s">
        <v>199</v>
      </c>
      <c r="E50" s="70" t="s">
        <v>200</v>
      </c>
      <c r="F50" s="87">
        <f>VLOOKUP(D50,'FD - HID Tariffs Smoothed'!$C$9:$H$106,3,FALSE)</f>
        <v>51.919893424622252</v>
      </c>
      <c r="G50" s="93">
        <f t="shared" ref="G50:J50" si="33">F50*(1+(IF(G$10&gt;0,(G$10/F$10-1),G$9)))*(1-G$11)+G$12</f>
        <v>52.366708342217969</v>
      </c>
      <c r="H50" s="71">
        <f t="shared" si="33"/>
        <v>53.555432621586313</v>
      </c>
      <c r="I50" s="71">
        <f t="shared" si="33"/>
        <v>54.771140942096316</v>
      </c>
      <c r="J50" s="71">
        <f t="shared" si="33"/>
        <v>56.014445841481901</v>
      </c>
    </row>
    <row r="51" spans="2:10" ht="14.65" thickBot="1" x14ac:dyDescent="0.5">
      <c r="B51" s="108"/>
      <c r="C51" s="111" t="s">
        <v>23</v>
      </c>
      <c r="D51" s="72" t="s">
        <v>176</v>
      </c>
      <c r="E51" s="72" t="s">
        <v>177</v>
      </c>
      <c r="F51" s="88">
        <f>VLOOKUP(D51,'FD - HID Tariffs Smoothed'!$C$9:$H$106,4,FALSE)</f>
        <v>111.71958360511729</v>
      </c>
      <c r="G51" s="94">
        <f t="shared" ref="G51:J51" si="34">F51*(1+(IF(G$10&gt;0,(G$10/F$10-1),G$9)))*(1-G$11)+G$12</f>
        <v>112.6810258048171</v>
      </c>
      <c r="H51" s="73">
        <f t="shared" si="34"/>
        <v>115.23888509058644</v>
      </c>
      <c r="I51" s="73">
        <f t="shared" si="34"/>
        <v>117.85480778214274</v>
      </c>
      <c r="J51" s="73">
        <f t="shared" si="34"/>
        <v>120.53011191879737</v>
      </c>
    </row>
    <row r="52" spans="2:10" ht="14.65" thickBot="1" x14ac:dyDescent="0.5">
      <c r="B52" s="108"/>
      <c r="C52" s="112"/>
      <c r="D52" s="75" t="s">
        <v>178</v>
      </c>
      <c r="E52" s="75" t="s">
        <v>179</v>
      </c>
      <c r="F52" s="89">
        <f>VLOOKUP(D52,'FD - HID Tariffs Smoothed'!$C$9:$H$106,4,FALSE)</f>
        <v>111.71958360511729</v>
      </c>
      <c r="G52" s="95">
        <f t="shared" ref="G52:J52" si="35">F52*(1+(IF(G$10&gt;0,(G$10/F$10-1),G$9)))*(1-G$11)+G$12</f>
        <v>112.6810258048171</v>
      </c>
      <c r="H52" s="76">
        <f t="shared" si="35"/>
        <v>115.23888509058644</v>
      </c>
      <c r="I52" s="76">
        <f t="shared" si="35"/>
        <v>117.85480778214274</v>
      </c>
      <c r="J52" s="76">
        <f t="shared" si="35"/>
        <v>120.53011191879737</v>
      </c>
    </row>
    <row r="53" spans="2:10" ht="14.65" thickBot="1" x14ac:dyDescent="0.5">
      <c r="B53" s="108"/>
      <c r="C53" s="111" t="s">
        <v>15</v>
      </c>
      <c r="D53" s="72" t="s">
        <v>176</v>
      </c>
      <c r="E53" s="72" t="s">
        <v>177</v>
      </c>
      <c r="F53" s="88">
        <f>VLOOKUP(D53,'FD - HID Tariffs Smoothed'!$C$9:$H$106,5,FALSE)</f>
        <v>133.71580750749001</v>
      </c>
      <c r="G53" s="94">
        <f t="shared" ref="G53:J53" si="36">F53*(1+(IF(G$10&gt;0,(G$10/F$10-1),G$9)))*(1-G$11)+G$12</f>
        <v>134.86654595419819</v>
      </c>
      <c r="H53" s="73">
        <f t="shared" si="36"/>
        <v>137.92801654735848</v>
      </c>
      <c r="I53" s="73">
        <f t="shared" si="36"/>
        <v>141.05898252298351</v>
      </c>
      <c r="J53" s="73">
        <f t="shared" si="36"/>
        <v>144.26102142625524</v>
      </c>
    </row>
    <row r="54" spans="2:10" ht="14.65" thickBot="1" x14ac:dyDescent="0.5">
      <c r="B54" s="108"/>
      <c r="C54" s="112"/>
      <c r="D54" s="75" t="s">
        <v>178</v>
      </c>
      <c r="E54" s="75" t="s">
        <v>179</v>
      </c>
      <c r="F54" s="89">
        <f>VLOOKUP(D54,'FD - HID Tariffs Smoothed'!$C$9:$H$106,5,FALSE)</f>
        <v>133.71580750749001</v>
      </c>
      <c r="G54" s="95">
        <f t="shared" ref="G54:J54" si="37">F54*(1+(IF(G$10&gt;0,(G$10/F$10-1),G$9)))*(1-G$11)+G$12</f>
        <v>134.86654595419819</v>
      </c>
      <c r="H54" s="76">
        <f t="shared" si="37"/>
        <v>137.92801654735848</v>
      </c>
      <c r="I54" s="76">
        <f t="shared" si="37"/>
        <v>141.05898252298351</v>
      </c>
      <c r="J54" s="76">
        <f t="shared" si="37"/>
        <v>144.26102142625524</v>
      </c>
    </row>
    <row r="55" spans="2:10" ht="14.65" thickBot="1" x14ac:dyDescent="0.5">
      <c r="B55" s="108"/>
      <c r="C55" s="110" t="s">
        <v>28</v>
      </c>
      <c r="D55" s="72" t="s">
        <v>27</v>
      </c>
      <c r="E55" s="72" t="s">
        <v>172</v>
      </c>
      <c r="F55" s="88">
        <f>VLOOKUP(D55,'FD - HID Tariffs Smoothed'!$C$9:$H$106,6,FALSE)</f>
        <v>95.003364241124203</v>
      </c>
      <c r="G55" s="94">
        <f t="shared" ref="G55:J55" si="38">F55*(1+(IF(G$10&gt;0,(G$10/F$10-1),G$9)))*(1-G$11)+G$12</f>
        <v>95.820949131323204</v>
      </c>
      <c r="H55" s="73">
        <f t="shared" si="38"/>
        <v>97.996084676604241</v>
      </c>
      <c r="I55" s="73">
        <f t="shared" si="38"/>
        <v>100.22059579876316</v>
      </c>
      <c r="J55" s="73">
        <f t="shared" si="38"/>
        <v>102.49560332339507</v>
      </c>
    </row>
    <row r="56" spans="2:10" ht="14.65" thickBot="1" x14ac:dyDescent="0.5">
      <c r="B56" s="108"/>
      <c r="C56" s="105"/>
      <c r="D56" s="61" t="s">
        <v>72</v>
      </c>
      <c r="E56" s="61" t="s">
        <v>173</v>
      </c>
      <c r="F56" s="68">
        <f>VLOOKUP(D56,'FD - HID Tariffs Smoothed'!$C$9:$H$106,6,FALSE)</f>
        <v>95.003364241124203</v>
      </c>
      <c r="G56" s="92">
        <f t="shared" ref="G56:J56" si="39">F56*(1+(IF(G$10&gt;0,(G$10/F$10-1),G$9)))*(1-G$11)+G$12</f>
        <v>95.820949131323204</v>
      </c>
      <c r="H56" s="68">
        <f t="shared" si="39"/>
        <v>97.996084676604241</v>
      </c>
      <c r="I56" s="68">
        <f t="shared" si="39"/>
        <v>100.22059579876316</v>
      </c>
      <c r="J56" s="68">
        <f t="shared" si="39"/>
        <v>102.49560332339507</v>
      </c>
    </row>
    <row r="57" spans="2:10" ht="14.65" thickBot="1" x14ac:dyDescent="0.5">
      <c r="B57" s="108"/>
      <c r="C57" s="105"/>
      <c r="D57" s="61" t="s">
        <v>174</v>
      </c>
      <c r="E57" s="61" t="s">
        <v>175</v>
      </c>
      <c r="F57" s="68">
        <f>VLOOKUP(D57,'FD - HID Tariffs Smoothed'!$C$9:$H$106,6,FALSE)</f>
        <v>95.003364241124203</v>
      </c>
      <c r="G57" s="92">
        <f t="shared" ref="G57:J57" si="40">F57*(1+(IF(G$10&gt;0,(G$10/F$10-1),G$9)))*(1-G$11)+G$12</f>
        <v>95.820949131323204</v>
      </c>
      <c r="H57" s="68">
        <f t="shared" si="40"/>
        <v>97.996084676604241</v>
      </c>
      <c r="I57" s="68">
        <f t="shared" si="40"/>
        <v>100.22059579876316</v>
      </c>
      <c r="J57" s="68">
        <f t="shared" si="40"/>
        <v>102.49560332339507</v>
      </c>
    </row>
    <row r="58" spans="2:10" ht="14.65" thickBot="1" x14ac:dyDescent="0.5">
      <c r="B58" s="108"/>
      <c r="C58" s="105"/>
      <c r="D58" s="61" t="s">
        <v>176</v>
      </c>
      <c r="E58" s="61" t="s">
        <v>177</v>
      </c>
      <c r="F58" s="68">
        <f>VLOOKUP(D58,'FD - HID Tariffs Smoothed'!$C$9:$H$106,6,FALSE)</f>
        <v>127.39343144399608</v>
      </c>
      <c r="G58" s="92">
        <f t="shared" ref="G58:J58" si="41">F58*(1+(IF(G$10&gt;0,(G$10/F$10-1),G$9)))*(1-G$11)+G$12</f>
        <v>128.48976045814408</v>
      </c>
      <c r="H58" s="68">
        <f t="shared" si="41"/>
        <v>131.40647802054394</v>
      </c>
      <c r="I58" s="68">
        <f t="shared" si="41"/>
        <v>134.38940507161027</v>
      </c>
      <c r="J58" s="68">
        <f t="shared" si="41"/>
        <v>137.44004456673582</v>
      </c>
    </row>
    <row r="59" spans="2:10" ht="14.65" thickBot="1" x14ac:dyDescent="0.5">
      <c r="B59" s="108"/>
      <c r="C59" s="105"/>
      <c r="D59" s="61" t="s">
        <v>178</v>
      </c>
      <c r="E59" s="61" t="s">
        <v>179</v>
      </c>
      <c r="F59" s="68">
        <f>VLOOKUP(D59,'FD - HID Tariffs Smoothed'!$C$9:$H$106,6,FALSE)</f>
        <v>127.39343144399608</v>
      </c>
      <c r="G59" s="92">
        <f t="shared" ref="G59:J59" si="42">F59*(1+(IF(G$10&gt;0,(G$10/F$10-1),G$9)))*(1-G$11)+G$12</f>
        <v>128.48976045814408</v>
      </c>
      <c r="H59" s="68">
        <f t="shared" si="42"/>
        <v>131.40647802054394</v>
      </c>
      <c r="I59" s="68">
        <f t="shared" si="42"/>
        <v>134.38940507161027</v>
      </c>
      <c r="J59" s="68">
        <f t="shared" si="42"/>
        <v>137.44004456673582</v>
      </c>
    </row>
    <row r="60" spans="2:10" ht="14.65" thickBot="1" x14ac:dyDescent="0.5">
      <c r="B60" s="108"/>
      <c r="C60" s="105"/>
      <c r="D60" s="61" t="s">
        <v>180</v>
      </c>
      <c r="E60" s="61" t="s">
        <v>181</v>
      </c>
      <c r="F60" s="68">
        <f>VLOOKUP(D60,'FD - HID Tariffs Smoothed'!$C$9:$H$106,6,FALSE)</f>
        <v>98.359397782837988</v>
      </c>
      <c r="G60" s="92">
        <f t="shared" ref="G60:J60" si="43">F60*(1+(IF(G$10&gt;0,(G$10/F$10-1),G$9)))*(1-G$11)+G$12</f>
        <v>99.205864200934698</v>
      </c>
      <c r="H60" s="68">
        <f t="shared" si="43"/>
        <v>101.45783731829592</v>
      </c>
      <c r="I60" s="68">
        <f t="shared" si="43"/>
        <v>103.76093022542123</v>
      </c>
      <c r="J60" s="68">
        <f t="shared" si="43"/>
        <v>106.11630334153828</v>
      </c>
    </row>
    <row r="61" spans="2:10" ht="14.65" thickBot="1" x14ac:dyDescent="0.5">
      <c r="B61" s="108"/>
      <c r="C61" s="105"/>
      <c r="D61" s="61" t="s">
        <v>71</v>
      </c>
      <c r="E61" s="61" t="s">
        <v>70</v>
      </c>
      <c r="F61" s="68">
        <f>VLOOKUP(D61,'FD - HID Tariffs Smoothed'!$C$9:$H$106,6,FALSE)</f>
        <v>98.359397782837988</v>
      </c>
      <c r="G61" s="92">
        <f t="shared" ref="G61:J61" si="44">F61*(1+(IF(G$10&gt;0,(G$10/F$10-1),G$9)))*(1-G$11)+G$12</f>
        <v>99.205864200934698</v>
      </c>
      <c r="H61" s="68">
        <f t="shared" si="44"/>
        <v>101.45783731829592</v>
      </c>
      <c r="I61" s="68">
        <f t="shared" si="44"/>
        <v>103.76093022542123</v>
      </c>
      <c r="J61" s="68">
        <f t="shared" si="44"/>
        <v>106.11630334153828</v>
      </c>
    </row>
    <row r="62" spans="2:10" ht="14.65" thickBot="1" x14ac:dyDescent="0.5">
      <c r="B62" s="108"/>
      <c r="C62" s="105"/>
      <c r="D62" s="61" t="s">
        <v>257</v>
      </c>
      <c r="E62" s="61" t="s">
        <v>32</v>
      </c>
      <c r="F62" s="68">
        <f>VLOOKUP(D62,'FD - HID Tariffs Smoothed'!$C$9:$H$106,6,FALSE)</f>
        <v>98.359397782837988</v>
      </c>
      <c r="G62" s="92">
        <f t="shared" ref="G62:J62" si="45">F62*(1+(IF(G$10&gt;0,(G$10/F$10-1),G$9)))*(1-G$11)+G$12</f>
        <v>99.205864200934698</v>
      </c>
      <c r="H62" s="68">
        <f t="shared" si="45"/>
        <v>101.45783731829592</v>
      </c>
      <c r="I62" s="68">
        <f t="shared" si="45"/>
        <v>103.76093022542123</v>
      </c>
      <c r="J62" s="68">
        <f t="shared" si="45"/>
        <v>106.11630334153828</v>
      </c>
    </row>
    <row r="63" spans="2:10" ht="14.65" thickBot="1" x14ac:dyDescent="0.5">
      <c r="B63" s="108"/>
      <c r="C63" s="105"/>
      <c r="D63" s="61" t="s">
        <v>258</v>
      </c>
      <c r="E63" s="61" t="s">
        <v>33</v>
      </c>
      <c r="F63" s="68">
        <f>VLOOKUP(D63,'FD - HID Tariffs Smoothed'!$C$9:$H$106,6,FALSE)</f>
        <v>98.359397782837988</v>
      </c>
      <c r="G63" s="92">
        <f t="shared" ref="G63:J63" si="46">F63*(1+(IF(G$10&gt;0,(G$10/F$10-1),G$9)))*(1-G$11)+G$12</f>
        <v>99.205864200934698</v>
      </c>
      <c r="H63" s="68">
        <f t="shared" si="46"/>
        <v>101.45783731829592</v>
      </c>
      <c r="I63" s="68">
        <f t="shared" si="46"/>
        <v>103.76093022542123</v>
      </c>
      <c r="J63" s="68">
        <f t="shared" si="46"/>
        <v>106.11630334153828</v>
      </c>
    </row>
    <row r="64" spans="2:10" ht="14.65" thickBot="1" x14ac:dyDescent="0.5">
      <c r="B64" s="108"/>
      <c r="C64" s="105"/>
      <c r="D64" s="61" t="s">
        <v>30</v>
      </c>
      <c r="E64" s="61" t="s">
        <v>29</v>
      </c>
      <c r="F64" s="68">
        <f>VLOOKUP(D64,'FD - HID Tariffs Smoothed'!$C$9:$H$106,6,FALSE)</f>
        <v>98.359397782837988</v>
      </c>
      <c r="G64" s="92">
        <f t="shared" ref="G64:J64" si="47">F64*(1+(IF(G$10&gt;0,(G$10/F$10-1),G$9)))*(1-G$11)+G$12</f>
        <v>99.205864200934698</v>
      </c>
      <c r="H64" s="68">
        <f t="shared" si="47"/>
        <v>101.45783731829592</v>
      </c>
      <c r="I64" s="68">
        <f t="shared" si="47"/>
        <v>103.76093022542123</v>
      </c>
      <c r="J64" s="68">
        <f t="shared" si="47"/>
        <v>106.11630334153828</v>
      </c>
    </row>
    <row r="65" spans="2:10" ht="14.65" thickBot="1" x14ac:dyDescent="0.5">
      <c r="B65" s="108"/>
      <c r="C65" s="105"/>
      <c r="D65" s="61" t="s">
        <v>182</v>
      </c>
      <c r="E65" s="61" t="s">
        <v>183</v>
      </c>
      <c r="F65" s="68">
        <f>VLOOKUP(D65,'FD - HID Tariffs Smoothed'!$C$9:$H$106,6,FALSE)</f>
        <v>98.359397782837988</v>
      </c>
      <c r="G65" s="92">
        <f t="shared" ref="G65:J65" si="48">F65*(1+(IF(G$10&gt;0,(G$10/F$10-1),G$9)))*(1-G$11)+G$12</f>
        <v>99.205864200934698</v>
      </c>
      <c r="H65" s="68">
        <f t="shared" si="48"/>
        <v>101.45783731829592</v>
      </c>
      <c r="I65" s="68">
        <f t="shared" si="48"/>
        <v>103.76093022542123</v>
      </c>
      <c r="J65" s="68">
        <f t="shared" si="48"/>
        <v>106.11630334153828</v>
      </c>
    </row>
    <row r="66" spans="2:10" ht="14.65" thickBot="1" x14ac:dyDescent="0.5">
      <c r="B66" s="108"/>
      <c r="C66" s="105"/>
      <c r="D66" s="61" t="s">
        <v>184</v>
      </c>
      <c r="E66" s="61" t="s">
        <v>34</v>
      </c>
      <c r="F66" s="68">
        <f>VLOOKUP(D66,'FD - HID Tariffs Smoothed'!$C$9:$H$106,6,FALSE)</f>
        <v>98.359397782837988</v>
      </c>
      <c r="G66" s="92">
        <f t="shared" ref="G66:J66" si="49">F66*(1+(IF(G$10&gt;0,(G$10/F$10-1),G$9)))*(1-G$11)+G$12</f>
        <v>99.205864200934698</v>
      </c>
      <c r="H66" s="68">
        <f t="shared" si="49"/>
        <v>101.45783731829592</v>
      </c>
      <c r="I66" s="68">
        <f t="shared" si="49"/>
        <v>103.76093022542123</v>
      </c>
      <c r="J66" s="68">
        <f t="shared" si="49"/>
        <v>106.11630334153828</v>
      </c>
    </row>
    <row r="67" spans="2:10" ht="14.65" thickBot="1" x14ac:dyDescent="0.5">
      <c r="B67" s="108"/>
      <c r="C67" s="105"/>
      <c r="D67" s="61" t="s">
        <v>185</v>
      </c>
      <c r="E67" s="61" t="s">
        <v>186</v>
      </c>
      <c r="F67" s="68">
        <f>VLOOKUP(D67,'FD - HID Tariffs Smoothed'!$C$9:$H$106,6,FALSE)</f>
        <v>98.359397782837988</v>
      </c>
      <c r="G67" s="92">
        <f t="shared" ref="G67:J67" si="50">F67*(1+(IF(G$10&gt;0,(G$10/F$10-1),G$9)))*(1-G$11)+G$12</f>
        <v>99.205864200934698</v>
      </c>
      <c r="H67" s="68">
        <f t="shared" si="50"/>
        <v>101.45783731829592</v>
      </c>
      <c r="I67" s="68">
        <f t="shared" si="50"/>
        <v>103.76093022542123</v>
      </c>
      <c r="J67" s="68">
        <f t="shared" si="50"/>
        <v>106.11630334153828</v>
      </c>
    </row>
    <row r="68" spans="2:10" ht="14.65" thickBot="1" x14ac:dyDescent="0.5">
      <c r="B68" s="108"/>
      <c r="C68" s="105"/>
      <c r="D68" s="61" t="s">
        <v>45</v>
      </c>
      <c r="E68" s="61" t="s">
        <v>44</v>
      </c>
      <c r="F68" s="68">
        <f>VLOOKUP(D68,'FD - HID Tariffs Smoothed'!$C$9:$H$106,6,FALSE)</f>
        <v>98.359397782837988</v>
      </c>
      <c r="G68" s="92">
        <f t="shared" ref="G68:J68" si="51">F68*(1+(IF(G$10&gt;0,(G$10/F$10-1),G$9)))*(1-G$11)+G$12</f>
        <v>99.205864200934698</v>
      </c>
      <c r="H68" s="68">
        <f t="shared" si="51"/>
        <v>101.45783731829592</v>
      </c>
      <c r="I68" s="68">
        <f t="shared" si="51"/>
        <v>103.76093022542123</v>
      </c>
      <c r="J68" s="68">
        <f t="shared" si="51"/>
        <v>106.11630334153828</v>
      </c>
    </row>
    <row r="69" spans="2:10" ht="14.65" thickBot="1" x14ac:dyDescent="0.5">
      <c r="B69" s="108"/>
      <c r="C69" s="105"/>
      <c r="D69" s="59" t="s">
        <v>41</v>
      </c>
      <c r="E69" s="61" t="s">
        <v>40</v>
      </c>
      <c r="F69" s="68">
        <f>VLOOKUP(D69,'FD - HID Tariffs Smoothed'!$C$9:$H$106,6,FALSE)</f>
        <v>74.279983964493567</v>
      </c>
      <c r="G69" s="92">
        <f t="shared" ref="G69:J69" si="52">F69*(1+(IF(G$10&gt;0,(G$10/F$10-1),G$9)))*(1-G$11)+G$12</f>
        <v>74.919226511520193</v>
      </c>
      <c r="H69" s="68">
        <f t="shared" si="52"/>
        <v>76.6198929533317</v>
      </c>
      <c r="I69" s="68">
        <f t="shared" si="52"/>
        <v>78.359164523372328</v>
      </c>
      <c r="J69" s="68">
        <f t="shared" si="52"/>
        <v>80.137917558052877</v>
      </c>
    </row>
    <row r="70" spans="2:10" ht="14.65" thickBot="1" x14ac:dyDescent="0.5">
      <c r="B70" s="108"/>
      <c r="C70" s="105"/>
      <c r="D70" s="59" t="s">
        <v>74</v>
      </c>
      <c r="E70" s="61" t="s">
        <v>73</v>
      </c>
      <c r="F70" s="68">
        <f>VLOOKUP(D70,'FD - HID Tariffs Smoothed'!$C$9:$H$106,6,FALSE)</f>
        <v>74.279983964493567</v>
      </c>
      <c r="G70" s="92">
        <f t="shared" ref="G70:J70" si="53">F70*(1+(IF(G$10&gt;0,(G$10/F$10-1),G$9)))*(1-G$11)+G$12</f>
        <v>74.919226511520193</v>
      </c>
      <c r="H70" s="68">
        <f t="shared" si="53"/>
        <v>76.6198929533317</v>
      </c>
      <c r="I70" s="68">
        <f t="shared" si="53"/>
        <v>78.359164523372328</v>
      </c>
      <c r="J70" s="68">
        <f t="shared" si="53"/>
        <v>80.137917558052877</v>
      </c>
    </row>
    <row r="71" spans="2:10" ht="14.65" thickBot="1" x14ac:dyDescent="0.5">
      <c r="B71" s="108"/>
      <c r="C71" s="105"/>
      <c r="D71" s="59" t="s">
        <v>43</v>
      </c>
      <c r="E71" s="61" t="s">
        <v>42</v>
      </c>
      <c r="F71" s="68">
        <f>VLOOKUP(D71,'FD - HID Tariffs Smoothed'!$C$9:$H$106,6,FALSE)</f>
        <v>74.279983964493567</v>
      </c>
      <c r="G71" s="92">
        <f t="shared" ref="G71:J71" si="54">F71*(1+(IF(G$10&gt;0,(G$10/F$10-1),G$9)))*(1-G$11)+G$12</f>
        <v>74.919226511520193</v>
      </c>
      <c r="H71" s="68">
        <f t="shared" si="54"/>
        <v>76.6198929533317</v>
      </c>
      <c r="I71" s="68">
        <f t="shared" si="54"/>
        <v>78.359164523372328</v>
      </c>
      <c r="J71" s="68">
        <f t="shared" si="54"/>
        <v>80.137917558052877</v>
      </c>
    </row>
    <row r="72" spans="2:10" ht="14.65" thickBot="1" x14ac:dyDescent="0.5">
      <c r="B72" s="108"/>
      <c r="C72" s="105"/>
      <c r="D72" s="59" t="s">
        <v>187</v>
      </c>
      <c r="E72" s="61" t="s">
        <v>188</v>
      </c>
      <c r="F72" s="68">
        <f>VLOOKUP(D72,'FD - HID Tariffs Smoothed'!$C$9:$H$106,6,FALSE)</f>
        <v>70.0617211091255</v>
      </c>
      <c r="G72" s="92">
        <f t="shared" ref="G72:J72" si="55">F72*(1+(IF(G$10&gt;0,(G$10/F$10-1),G$9)))*(1-G$11)+G$12</f>
        <v>70.664661910408853</v>
      </c>
      <c r="H72" s="68">
        <f t="shared" si="55"/>
        <v>72.268749735775131</v>
      </c>
      <c r="I72" s="68">
        <f t="shared" si="55"/>
        <v>73.909250354777228</v>
      </c>
      <c r="J72" s="68">
        <f t="shared" si="55"/>
        <v>75.58699033783067</v>
      </c>
    </row>
    <row r="73" spans="2:10" ht="14.65" thickBot="1" x14ac:dyDescent="0.5">
      <c r="B73" s="108"/>
      <c r="C73" s="105"/>
      <c r="D73" s="59" t="s">
        <v>189</v>
      </c>
      <c r="E73" s="61" t="s">
        <v>190</v>
      </c>
      <c r="F73" s="68">
        <f>VLOOKUP(D73,'FD - HID Tariffs Smoothed'!$C$9:$H$106,6,FALSE)</f>
        <v>70.0617211091255</v>
      </c>
      <c r="G73" s="92">
        <f t="shared" ref="G73:J73" si="56">F73*(1+(IF(G$10&gt;0,(G$10/F$10-1),G$9)))*(1-G$11)+G$12</f>
        <v>70.664661910408853</v>
      </c>
      <c r="H73" s="68">
        <f t="shared" si="56"/>
        <v>72.268749735775131</v>
      </c>
      <c r="I73" s="68">
        <f t="shared" si="56"/>
        <v>73.909250354777228</v>
      </c>
      <c r="J73" s="68">
        <f t="shared" si="56"/>
        <v>75.58699033783067</v>
      </c>
    </row>
    <row r="74" spans="2:10" ht="14.65" thickBot="1" x14ac:dyDescent="0.5">
      <c r="B74" s="108"/>
      <c r="C74" s="105"/>
      <c r="D74" s="59" t="s">
        <v>39</v>
      </c>
      <c r="E74" s="61" t="s">
        <v>191</v>
      </c>
      <c r="F74" s="68">
        <f>VLOOKUP(D74,'FD - HID Tariffs Smoothed'!$C$9:$H$106,6,FALSE)</f>
        <v>89.571746169696311</v>
      </c>
      <c r="G74" s="92">
        <f t="shared" ref="G74:J74" si="57">F74*(1+(IF(G$10&gt;0,(G$10/F$10-1),G$9)))*(1-G$11)+G$12</f>
        <v>90.342587358764263</v>
      </c>
      <c r="H74" s="68">
        <f t="shared" si="57"/>
        <v>92.393364091808209</v>
      </c>
      <c r="I74" s="68">
        <f t="shared" si="57"/>
        <v>94.490693456692256</v>
      </c>
      <c r="J74" s="68">
        <f t="shared" si="57"/>
        <v>96.635632198159158</v>
      </c>
    </row>
    <row r="75" spans="2:10" ht="14.65" thickBot="1" x14ac:dyDescent="0.5">
      <c r="B75" s="108"/>
      <c r="C75" s="105"/>
      <c r="D75" s="59" t="s">
        <v>36</v>
      </c>
      <c r="E75" s="61" t="s">
        <v>35</v>
      </c>
      <c r="F75" s="68">
        <f>VLOOKUP(D75,'FD - HID Tariffs Smoothed'!$C$9:$H$106,6,FALSE)</f>
        <v>82.465955206581327</v>
      </c>
      <c r="G75" s="92">
        <f t="shared" ref="G75:J75" si="58">F75*(1+(IF(G$10&gt;0,(G$10/F$10-1),G$9)))*(1-G$11)+G$12</f>
        <v>83.175645010424532</v>
      </c>
      <c r="H75" s="68">
        <f t="shared" si="58"/>
        <v>85.063732152161165</v>
      </c>
      <c r="I75" s="68">
        <f t="shared" si="58"/>
        <v>86.994678872015214</v>
      </c>
      <c r="J75" s="68">
        <f t="shared" si="58"/>
        <v>88.969458082409957</v>
      </c>
    </row>
    <row r="76" spans="2:10" ht="14.65" thickBot="1" x14ac:dyDescent="0.5">
      <c r="B76" s="108"/>
      <c r="C76" s="105"/>
      <c r="D76" s="59" t="s">
        <v>38</v>
      </c>
      <c r="E76" s="61" t="s">
        <v>37</v>
      </c>
      <c r="F76" s="68">
        <f>VLOOKUP(D76,'FD - HID Tariffs Smoothed'!$C$9:$H$106,6,FALSE)</f>
        <v>82.465955206581327</v>
      </c>
      <c r="G76" s="92">
        <f t="shared" ref="G76:J76" si="59">F76*(1+(IF(G$10&gt;0,(G$10/F$10-1),G$9)))*(1-G$11)+G$12</f>
        <v>83.175645010424532</v>
      </c>
      <c r="H76" s="68">
        <f t="shared" si="59"/>
        <v>85.063732152161165</v>
      </c>
      <c r="I76" s="68">
        <f t="shared" si="59"/>
        <v>86.994678872015214</v>
      </c>
      <c r="J76" s="68">
        <f t="shared" si="59"/>
        <v>88.969458082409957</v>
      </c>
    </row>
    <row r="77" spans="2:10" ht="14.65" thickBot="1" x14ac:dyDescent="0.5">
      <c r="B77" s="108"/>
      <c r="C77" s="105"/>
      <c r="D77" s="59" t="s">
        <v>192</v>
      </c>
      <c r="E77" s="61" t="s">
        <v>193</v>
      </c>
      <c r="F77" s="68">
        <f>VLOOKUP(D77,'FD - HID Tariffs Smoothed'!$C$9:$H$106,6,FALSE)</f>
        <v>82.465955206581327</v>
      </c>
      <c r="G77" s="92">
        <f t="shared" ref="G77:J77" si="60">F77*(1+(IF(G$10&gt;0,(G$10/F$10-1),G$9)))*(1-G$11)+G$12</f>
        <v>83.175645010424532</v>
      </c>
      <c r="H77" s="68">
        <f t="shared" si="60"/>
        <v>85.063732152161165</v>
      </c>
      <c r="I77" s="68">
        <f t="shared" si="60"/>
        <v>86.994678872015214</v>
      </c>
      <c r="J77" s="68">
        <f t="shared" si="60"/>
        <v>88.969458082409957</v>
      </c>
    </row>
    <row r="78" spans="2:10" ht="14.65" thickBot="1" x14ac:dyDescent="0.5">
      <c r="B78" s="108"/>
      <c r="C78" s="105"/>
      <c r="D78" s="59" t="s">
        <v>47</v>
      </c>
      <c r="E78" s="61" t="s">
        <v>46</v>
      </c>
      <c r="F78" s="68">
        <f>VLOOKUP(D78,'FD - HID Tariffs Smoothed'!$C$9:$H$106,6,FALSE)</f>
        <v>95.745717124963051</v>
      </c>
      <c r="G78" s="92">
        <f t="shared" ref="G78:J78" si="61">F78*(1+(IF(G$10&gt;0,(G$10/F$10-1),G$9)))*(1-G$11)+G$12</f>
        <v>96.569690594196814</v>
      </c>
      <c r="H78" s="68">
        <f t="shared" si="61"/>
        <v>98.761822570685069</v>
      </c>
      <c r="I78" s="68">
        <f t="shared" si="61"/>
        <v>101.00371594303961</v>
      </c>
      <c r="J78" s="68">
        <f t="shared" si="61"/>
        <v>103.2965002949466</v>
      </c>
    </row>
    <row r="79" spans="2:10" ht="14.65" thickBot="1" x14ac:dyDescent="0.5">
      <c r="B79" s="108"/>
      <c r="C79" s="105"/>
      <c r="D79" s="59" t="s">
        <v>65</v>
      </c>
      <c r="E79" s="61" t="s">
        <v>64</v>
      </c>
      <c r="F79" s="68">
        <f>VLOOKUP(D79,'FD - HID Tariffs Smoothed'!$C$9:$H$106,6,FALSE)</f>
        <v>95.745717124963051</v>
      </c>
      <c r="G79" s="92">
        <f t="shared" ref="G79:J79" si="62">F79*(1+(IF(G$10&gt;0,(G$10/F$10-1),G$9)))*(1-G$11)+G$12</f>
        <v>96.569690594196814</v>
      </c>
      <c r="H79" s="68">
        <f t="shared" si="62"/>
        <v>98.761822570685069</v>
      </c>
      <c r="I79" s="68">
        <f t="shared" si="62"/>
        <v>101.00371594303961</v>
      </c>
      <c r="J79" s="68">
        <f t="shared" si="62"/>
        <v>103.2965002949466</v>
      </c>
    </row>
    <row r="80" spans="2:10" ht="14.65" thickBot="1" x14ac:dyDescent="0.5">
      <c r="B80" s="108"/>
      <c r="C80" s="105"/>
      <c r="D80" s="59" t="s">
        <v>49</v>
      </c>
      <c r="E80" s="61" t="s">
        <v>48</v>
      </c>
      <c r="F80" s="68">
        <f>VLOOKUP(D80,'FD - HID Tariffs Smoothed'!$C$9:$H$106,6,FALSE)</f>
        <v>95.745717124963051</v>
      </c>
      <c r="G80" s="92">
        <f t="shared" ref="G80:J80" si="63">F80*(1+(IF(G$10&gt;0,(G$10/F$10-1),G$9)))*(1-G$11)+G$12</f>
        <v>96.569690594196814</v>
      </c>
      <c r="H80" s="68">
        <f t="shared" si="63"/>
        <v>98.761822570685069</v>
      </c>
      <c r="I80" s="68">
        <f t="shared" si="63"/>
        <v>101.00371594303961</v>
      </c>
      <c r="J80" s="68">
        <f t="shared" si="63"/>
        <v>103.2965002949466</v>
      </c>
    </row>
    <row r="81" spans="2:10" ht="14.65" thickBot="1" x14ac:dyDescent="0.5">
      <c r="B81" s="108"/>
      <c r="C81" s="105"/>
      <c r="D81" s="59" t="s">
        <v>51</v>
      </c>
      <c r="E81" s="61" t="s">
        <v>50</v>
      </c>
      <c r="F81" s="68">
        <f>VLOOKUP(D81,'FD - HID Tariffs Smoothed'!$C$9:$H$106,6,FALSE)</f>
        <v>95.745717124963051</v>
      </c>
      <c r="G81" s="92">
        <f t="shared" ref="G81:J81" si="64">F81*(1+(IF(G$10&gt;0,(G$10/F$10-1),G$9)))*(1-G$11)+G$12</f>
        <v>96.569690594196814</v>
      </c>
      <c r="H81" s="68">
        <f t="shared" si="64"/>
        <v>98.761822570685069</v>
      </c>
      <c r="I81" s="68">
        <f t="shared" si="64"/>
        <v>101.00371594303961</v>
      </c>
      <c r="J81" s="68">
        <f t="shared" si="64"/>
        <v>103.2965002949466</v>
      </c>
    </row>
    <row r="82" spans="2:10" ht="14.65" thickBot="1" x14ac:dyDescent="0.5">
      <c r="B82" s="108"/>
      <c r="C82" s="105"/>
      <c r="D82" s="59" t="s">
        <v>53</v>
      </c>
      <c r="E82" s="61" t="s">
        <v>52</v>
      </c>
      <c r="F82" s="68">
        <f>VLOOKUP(D82,'FD - HID Tariffs Smoothed'!$C$9:$H$106,6,FALSE)</f>
        <v>95.745717124963051</v>
      </c>
      <c r="G82" s="92">
        <f t="shared" ref="G82:J82" si="65">F82*(1+(IF(G$10&gt;0,(G$10/F$10-1),G$9)))*(1-G$11)+G$12</f>
        <v>96.569690594196814</v>
      </c>
      <c r="H82" s="68">
        <f t="shared" si="65"/>
        <v>98.761822570685069</v>
      </c>
      <c r="I82" s="68">
        <f t="shared" si="65"/>
        <v>101.00371594303961</v>
      </c>
      <c r="J82" s="68">
        <f t="shared" si="65"/>
        <v>103.2965002949466</v>
      </c>
    </row>
    <row r="83" spans="2:10" ht="14.65" thickBot="1" x14ac:dyDescent="0.5">
      <c r="B83" s="108"/>
      <c r="C83" s="105"/>
      <c r="D83" s="59" t="s">
        <v>76</v>
      </c>
      <c r="E83" s="61" t="s">
        <v>75</v>
      </c>
      <c r="F83" s="68">
        <f>VLOOKUP(D83,'FD - HID Tariffs Smoothed'!$C$9:$H$106,6,FALSE)</f>
        <v>95.745717124963051</v>
      </c>
      <c r="G83" s="92">
        <f t="shared" ref="G83:J83" si="66">F83*(1+(IF(G$10&gt;0,(G$10/F$10-1),G$9)))*(1-G$11)+G$12</f>
        <v>96.569690594196814</v>
      </c>
      <c r="H83" s="68">
        <f t="shared" si="66"/>
        <v>98.761822570685069</v>
      </c>
      <c r="I83" s="68">
        <f t="shared" si="66"/>
        <v>101.00371594303961</v>
      </c>
      <c r="J83" s="68">
        <f t="shared" si="66"/>
        <v>103.2965002949466</v>
      </c>
    </row>
    <row r="84" spans="2:10" ht="14.65" thickBot="1" x14ac:dyDescent="0.5">
      <c r="B84" s="108"/>
      <c r="C84" s="105"/>
      <c r="D84" s="59" t="s">
        <v>78</v>
      </c>
      <c r="E84" s="61" t="s">
        <v>77</v>
      </c>
      <c r="F84" s="68">
        <f>VLOOKUP(D84,'FD - HID Tariffs Smoothed'!$C$9:$H$106,6,FALSE)</f>
        <v>95.745717124963051</v>
      </c>
      <c r="G84" s="92">
        <f t="shared" ref="G84:J84" si="67">F84*(1+(IF(G$10&gt;0,(G$10/F$10-1),G$9)))*(1-G$11)+G$12</f>
        <v>96.569690594196814</v>
      </c>
      <c r="H84" s="68">
        <f t="shared" si="67"/>
        <v>98.761822570685069</v>
      </c>
      <c r="I84" s="68">
        <f t="shared" si="67"/>
        <v>101.00371594303961</v>
      </c>
      <c r="J84" s="68">
        <f t="shared" si="67"/>
        <v>103.2965002949466</v>
      </c>
    </row>
    <row r="85" spans="2:10" ht="14.65" thickBot="1" x14ac:dyDescent="0.5">
      <c r="B85" s="108"/>
      <c r="C85" s="105"/>
      <c r="D85" s="59" t="s">
        <v>194</v>
      </c>
      <c r="E85" s="61" t="s">
        <v>195</v>
      </c>
      <c r="F85" s="68">
        <f>VLOOKUP(D85,'FD - HID Tariffs Smoothed'!$C$9:$H$106,6,FALSE)</f>
        <v>95.745717124963051</v>
      </c>
      <c r="G85" s="92">
        <f t="shared" ref="G85:J85" si="68">F85*(1+(IF(G$10&gt;0,(G$10/F$10-1),G$9)))*(1-G$11)+G$12</f>
        <v>96.569690594196814</v>
      </c>
      <c r="H85" s="68">
        <f t="shared" si="68"/>
        <v>98.761822570685069</v>
      </c>
      <c r="I85" s="68">
        <f t="shared" si="68"/>
        <v>101.00371594303961</v>
      </c>
      <c r="J85" s="68">
        <f t="shared" si="68"/>
        <v>103.2965002949466</v>
      </c>
    </row>
    <row r="86" spans="2:10" ht="14.65" thickBot="1" x14ac:dyDescent="0.5">
      <c r="B86" s="108"/>
      <c r="C86" s="105"/>
      <c r="D86" s="59" t="s">
        <v>196</v>
      </c>
      <c r="E86" s="61" t="s">
        <v>197</v>
      </c>
      <c r="F86" s="68">
        <f>VLOOKUP(D86,'FD - HID Tariffs Smoothed'!$C$9:$H$106,6,FALSE)</f>
        <v>95.745717124963051</v>
      </c>
      <c r="G86" s="92">
        <f t="shared" ref="G86:J86" si="69">F86*(1+(IF(G$10&gt;0,(G$10/F$10-1),G$9)))*(1-G$11)+G$12</f>
        <v>96.569690594196814</v>
      </c>
      <c r="H86" s="68">
        <f t="shared" si="69"/>
        <v>98.761822570685069</v>
      </c>
      <c r="I86" s="68">
        <f t="shared" si="69"/>
        <v>101.00371594303961</v>
      </c>
      <c r="J86" s="68">
        <f t="shared" si="69"/>
        <v>103.2965002949466</v>
      </c>
    </row>
    <row r="87" spans="2:10" ht="14.65" thickBot="1" x14ac:dyDescent="0.5">
      <c r="B87" s="108"/>
      <c r="C87" s="105"/>
      <c r="D87" s="59" t="s">
        <v>55</v>
      </c>
      <c r="E87" s="61" t="s">
        <v>198</v>
      </c>
      <c r="F87" s="68">
        <f>VLOOKUP(D87,'FD - HID Tariffs Smoothed'!$C$9:$H$106,6,FALSE)</f>
        <v>95.745717124963051</v>
      </c>
      <c r="G87" s="92">
        <f t="shared" ref="G87:J87" si="70">F87*(1+(IF(G$10&gt;0,(G$10/F$10-1),G$9)))*(1-G$11)+G$12</f>
        <v>96.569690594196814</v>
      </c>
      <c r="H87" s="68">
        <f t="shared" si="70"/>
        <v>98.761822570685069</v>
      </c>
      <c r="I87" s="68">
        <f t="shared" si="70"/>
        <v>101.00371594303961</v>
      </c>
      <c r="J87" s="68">
        <f t="shared" si="70"/>
        <v>103.2965002949466</v>
      </c>
    </row>
    <row r="88" spans="2:10" ht="14.65" thickBot="1" x14ac:dyDescent="0.5">
      <c r="B88" s="109"/>
      <c r="C88" s="106"/>
      <c r="D88" s="62" t="s">
        <v>199</v>
      </c>
      <c r="E88" s="63" t="s">
        <v>200</v>
      </c>
      <c r="F88" s="74">
        <f>VLOOKUP(D88,'FD - HID Tariffs Smoothed'!$C$9:$H$106,6,FALSE)</f>
        <v>89.507313115877977</v>
      </c>
      <c r="G88" s="96">
        <f t="shared" ref="G88:J88" si="71">F88*(1+(IF(G$10&gt;0,(G$10/F$10-1),G$9)))*(1-G$11)+G$12</f>
        <v>90.277599803622195</v>
      </c>
      <c r="H88" s="74">
        <f t="shared" si="71"/>
        <v>92.326901319164421</v>
      </c>
      <c r="I88" s="74">
        <f t="shared" si="71"/>
        <v>94.422721979109454</v>
      </c>
      <c r="J88" s="74">
        <f t="shared" si="71"/>
        <v>96.566117768035227</v>
      </c>
    </row>
    <row r="89" spans="2:10" ht="14.65" thickBot="1" x14ac:dyDescent="0.5">
      <c r="B89" s="107" t="s">
        <v>201</v>
      </c>
      <c r="C89" s="104" t="s">
        <v>24</v>
      </c>
      <c r="D89" s="57" t="s">
        <v>80</v>
      </c>
      <c r="E89" s="57" t="s">
        <v>79</v>
      </c>
      <c r="F89" s="67">
        <f>VLOOKUP(D89,'FD - HID Tariffs Smoothed'!$C$9:$H$106,3,FALSE)</f>
        <v>25.237859108317505</v>
      </c>
      <c r="G89" s="91">
        <f t="shared" ref="G89:J89" si="72">F89*(1+(IF(G$10&gt;0,(G$10/F$10-1),G$9)))*(1-G$11)+G$12</f>
        <v>25.455052388079274</v>
      </c>
      <c r="H89" s="67">
        <f t="shared" si="72"/>
        <v>26.032882077288672</v>
      </c>
      <c r="I89" s="67">
        <f t="shared" si="72"/>
        <v>26.623828500443125</v>
      </c>
      <c r="J89" s="67">
        <f t="shared" si="72"/>
        <v>27.228189407403182</v>
      </c>
    </row>
    <row r="90" spans="2:10" ht="14.65" thickBot="1" x14ac:dyDescent="0.5">
      <c r="B90" s="108"/>
      <c r="C90" s="105"/>
      <c r="D90" s="61" t="s">
        <v>59</v>
      </c>
      <c r="E90" s="61" t="s">
        <v>58</v>
      </c>
      <c r="F90" s="68">
        <f>VLOOKUP(D90,'FD - HID Tariffs Smoothed'!$C$9:$H$106,3,FALSE)</f>
        <v>25.237859108317505</v>
      </c>
      <c r="G90" s="92">
        <f t="shared" ref="G90:J90" si="73">F90*(1+(IF(G$10&gt;0,(G$10/F$10-1),G$9)))*(1-G$11)+G$12</f>
        <v>25.455052388079274</v>
      </c>
      <c r="H90" s="68">
        <f t="shared" si="73"/>
        <v>26.032882077288672</v>
      </c>
      <c r="I90" s="68">
        <f t="shared" si="73"/>
        <v>26.623828500443125</v>
      </c>
      <c r="J90" s="68">
        <f t="shared" si="73"/>
        <v>27.228189407403182</v>
      </c>
    </row>
    <row r="91" spans="2:10" ht="14.65" thickBot="1" x14ac:dyDescent="0.5">
      <c r="B91" s="108"/>
      <c r="C91" s="105"/>
      <c r="D91" s="61" t="s">
        <v>202</v>
      </c>
      <c r="E91" s="61" t="s">
        <v>203</v>
      </c>
      <c r="F91" s="68">
        <f>VLOOKUP(D91,'FD - HID Tariffs Smoothed'!$C$9:$H$106,3,FALSE)</f>
        <v>25.237859108317505</v>
      </c>
      <c r="G91" s="92">
        <f t="shared" ref="G91:J91" si="74">F91*(1+(IF(G$10&gt;0,(G$10/F$10-1),G$9)))*(1-G$11)+G$12</f>
        <v>25.455052388079274</v>
      </c>
      <c r="H91" s="68">
        <f t="shared" si="74"/>
        <v>26.032882077288672</v>
      </c>
      <c r="I91" s="68">
        <f t="shared" si="74"/>
        <v>26.623828500443125</v>
      </c>
      <c r="J91" s="68">
        <f t="shared" si="74"/>
        <v>27.228189407403182</v>
      </c>
    </row>
    <row r="92" spans="2:10" ht="14.65" thickBot="1" x14ac:dyDescent="0.5">
      <c r="B92" s="108"/>
      <c r="C92" s="105"/>
      <c r="D92" s="61" t="s">
        <v>61</v>
      </c>
      <c r="E92" s="61" t="s">
        <v>60</v>
      </c>
      <c r="F92" s="68">
        <f>VLOOKUP(D92,'FD - HID Tariffs Smoothed'!$C$9:$H$106,3,FALSE)</f>
        <v>25.237859108317505</v>
      </c>
      <c r="G92" s="92">
        <f t="shared" ref="G92:J92" si="75">F92*(1+(IF(G$10&gt;0,(G$10/F$10-1),G$9)))*(1-G$11)+G$12</f>
        <v>25.455052388079274</v>
      </c>
      <c r="H92" s="68">
        <f t="shared" si="75"/>
        <v>26.032882077288672</v>
      </c>
      <c r="I92" s="68">
        <f t="shared" si="75"/>
        <v>26.623828500443125</v>
      </c>
      <c r="J92" s="68">
        <f t="shared" si="75"/>
        <v>27.228189407403182</v>
      </c>
    </row>
    <row r="93" spans="2:10" ht="14.65" thickBot="1" x14ac:dyDescent="0.5">
      <c r="B93" s="108"/>
      <c r="C93" s="105"/>
      <c r="D93" s="61" t="s">
        <v>63</v>
      </c>
      <c r="E93" s="61" t="s">
        <v>62</v>
      </c>
      <c r="F93" s="68">
        <f>VLOOKUP(D93,'FD - HID Tariffs Smoothed'!$C$9:$H$106,3,FALSE)</f>
        <v>25.237859108317505</v>
      </c>
      <c r="G93" s="92">
        <f t="shared" ref="G93:J93" si="76">F93*(1+(IF(G$10&gt;0,(G$10/F$10-1),G$9)))*(1-G$11)+G$12</f>
        <v>25.455052388079274</v>
      </c>
      <c r="H93" s="68">
        <f t="shared" si="76"/>
        <v>26.032882077288672</v>
      </c>
      <c r="I93" s="68">
        <f t="shared" si="76"/>
        <v>26.623828500443125</v>
      </c>
      <c r="J93" s="68">
        <f t="shared" si="76"/>
        <v>27.228189407403182</v>
      </c>
    </row>
    <row r="94" spans="2:10" ht="14.65" thickBot="1" x14ac:dyDescent="0.5">
      <c r="B94" s="108"/>
      <c r="C94" s="105"/>
      <c r="D94" s="61" t="s">
        <v>204</v>
      </c>
      <c r="E94" s="61" t="s">
        <v>205</v>
      </c>
      <c r="F94" s="68">
        <f>VLOOKUP(D94,'FD - HID Tariffs Smoothed'!$C$9:$H$106,3,FALSE)</f>
        <v>25.237859108317505</v>
      </c>
      <c r="G94" s="92">
        <f t="shared" ref="G94:J94" si="77">F94*(1+(IF(G$10&gt;0,(G$10/F$10-1),G$9)))*(1-G$11)+G$12</f>
        <v>25.455052388079274</v>
      </c>
      <c r="H94" s="68">
        <f t="shared" si="77"/>
        <v>26.032882077288672</v>
      </c>
      <c r="I94" s="68">
        <f t="shared" si="77"/>
        <v>26.623828500443125</v>
      </c>
      <c r="J94" s="68">
        <f t="shared" si="77"/>
        <v>27.228189407403182</v>
      </c>
    </row>
    <row r="95" spans="2:10" ht="14.65" thickBot="1" x14ac:dyDescent="0.5">
      <c r="B95" s="108"/>
      <c r="C95" s="105"/>
      <c r="D95" s="61" t="s">
        <v>206</v>
      </c>
      <c r="E95" s="61" t="s">
        <v>207</v>
      </c>
      <c r="F95" s="68">
        <f>VLOOKUP(D95,'FD - HID Tariffs Smoothed'!$C$9:$H$106,3,FALSE)</f>
        <v>25.237859108317505</v>
      </c>
      <c r="G95" s="92">
        <f t="shared" ref="G95:J95" si="78">F95*(1+(IF(G$10&gt;0,(G$10/F$10-1),G$9)))*(1-G$11)+G$12</f>
        <v>25.455052388079274</v>
      </c>
      <c r="H95" s="68">
        <f t="shared" si="78"/>
        <v>26.032882077288672</v>
      </c>
      <c r="I95" s="68">
        <f t="shared" si="78"/>
        <v>26.623828500443125</v>
      </c>
      <c r="J95" s="68">
        <f t="shared" si="78"/>
        <v>27.228189407403182</v>
      </c>
    </row>
    <row r="96" spans="2:10" ht="14.65" thickBot="1" x14ac:dyDescent="0.5">
      <c r="B96" s="108"/>
      <c r="C96" s="105"/>
      <c r="D96" s="59" t="s">
        <v>208</v>
      </c>
      <c r="E96" s="61" t="s">
        <v>209</v>
      </c>
      <c r="F96" s="68">
        <f>VLOOKUP(D96,'FD - HID Tariffs Smoothed'!$C$9:$H$106,3,FALSE)</f>
        <v>49.617322481428218</v>
      </c>
      <c r="G96" s="92">
        <f t="shared" ref="G96:J96" si="79">F96*(1+(IF(G$10&gt;0,(G$10/F$10-1),G$9)))*(1-G$11)+G$12</f>
        <v>50.044321814314863</v>
      </c>
      <c r="H96" s="68">
        <f t="shared" si="79"/>
        <v>51.18032791949981</v>
      </c>
      <c r="I96" s="68">
        <f t="shared" si="79"/>
        <v>52.342121363272454</v>
      </c>
      <c r="J96" s="68">
        <f t="shared" si="79"/>
        <v>53.530287518218735</v>
      </c>
    </row>
    <row r="97" spans="2:10" ht="14.65" thickBot="1" x14ac:dyDescent="0.5">
      <c r="B97" s="108"/>
      <c r="C97" s="105"/>
      <c r="D97" s="59" t="s">
        <v>66</v>
      </c>
      <c r="E97" s="61" t="s">
        <v>210</v>
      </c>
      <c r="F97" s="68">
        <f>VLOOKUP(D97,'FD - HID Tariffs Smoothed'!$C$9:$H$106,3,FALSE)</f>
        <v>49.617322481428218</v>
      </c>
      <c r="G97" s="92">
        <f t="shared" ref="G97:J97" si="80">F97*(1+(IF(G$10&gt;0,(G$10/F$10-1),G$9)))*(1-G$11)+G$12</f>
        <v>50.044321814314863</v>
      </c>
      <c r="H97" s="68">
        <f t="shared" si="80"/>
        <v>51.18032791949981</v>
      </c>
      <c r="I97" s="68">
        <f t="shared" si="80"/>
        <v>52.342121363272454</v>
      </c>
      <c r="J97" s="68">
        <f t="shared" si="80"/>
        <v>53.530287518218735</v>
      </c>
    </row>
    <row r="98" spans="2:10" ht="14.65" thickBot="1" x14ac:dyDescent="0.5">
      <c r="B98" s="108"/>
      <c r="C98" s="105"/>
      <c r="D98" s="59" t="s">
        <v>211</v>
      </c>
      <c r="E98" s="61" t="s">
        <v>212</v>
      </c>
      <c r="F98" s="68">
        <f>VLOOKUP(D98,'FD - HID Tariffs Smoothed'!$C$9:$H$106,3,FALSE)</f>
        <v>42.218582699273632</v>
      </c>
      <c r="G98" s="92">
        <f t="shared" ref="G98:J98" si="81">F98*(1+(IF(G$10&gt;0,(G$10/F$10-1),G$9)))*(1-G$11)+G$12</f>
        <v>42.581909572761354</v>
      </c>
      <c r="H98" s="68">
        <f t="shared" si="81"/>
        <v>43.548518920063032</v>
      </c>
      <c r="I98" s="68">
        <f t="shared" si="81"/>
        <v>44.537070299548461</v>
      </c>
      <c r="J98" s="68">
        <f t="shared" si="81"/>
        <v>45.548061795348211</v>
      </c>
    </row>
    <row r="99" spans="2:10" ht="14.65" thickBot="1" x14ac:dyDescent="0.5">
      <c r="B99" s="108"/>
      <c r="C99" s="105"/>
      <c r="D99" s="59" t="s">
        <v>67</v>
      </c>
      <c r="E99" s="61" t="s">
        <v>213</v>
      </c>
      <c r="F99" s="68">
        <f>VLOOKUP(D99,'FD - HID Tariffs Smoothed'!$C$9:$H$106,3,FALSE)</f>
        <v>42.218582699273632</v>
      </c>
      <c r="G99" s="92">
        <f t="shared" ref="G99:J99" si="82">F99*(1+(IF(G$10&gt;0,(G$10/F$10-1),G$9)))*(1-G$11)+G$12</f>
        <v>42.581909572761354</v>
      </c>
      <c r="H99" s="68">
        <f t="shared" si="82"/>
        <v>43.548518920063032</v>
      </c>
      <c r="I99" s="68">
        <f t="shared" si="82"/>
        <v>44.537070299548461</v>
      </c>
      <c r="J99" s="68">
        <f t="shared" si="82"/>
        <v>45.548061795348211</v>
      </c>
    </row>
    <row r="100" spans="2:10" ht="14.65" thickBot="1" x14ac:dyDescent="0.5">
      <c r="B100" s="108"/>
      <c r="C100" s="105"/>
      <c r="D100" s="59" t="s">
        <v>68</v>
      </c>
      <c r="E100" s="61" t="s">
        <v>214</v>
      </c>
      <c r="F100" s="68">
        <f>VLOOKUP(D100,'FD - HID Tariffs Smoothed'!$C$9:$H$106,3,FALSE)</f>
        <v>48.489525665909802</v>
      </c>
      <c r="G100" s="92">
        <f t="shared" ref="G100:J100" si="83">F100*(1+(IF(G$10&gt;0,(G$10/F$10-1),G$9)))*(1-G$11)+G$12</f>
        <v>48.906819346339319</v>
      </c>
      <c r="H100" s="68">
        <f t="shared" si="83"/>
        <v>50.017004145501218</v>
      </c>
      <c r="I100" s="68">
        <f t="shared" si="83"/>
        <v>51.152390139604094</v>
      </c>
      <c r="J100" s="68">
        <f t="shared" si="83"/>
        <v>52.313549395773101</v>
      </c>
    </row>
    <row r="101" spans="2:10" ht="14.65" thickBot="1" x14ac:dyDescent="0.5">
      <c r="B101" s="108"/>
      <c r="C101" s="105"/>
      <c r="D101" s="59" t="s">
        <v>69</v>
      </c>
      <c r="E101" s="61" t="s">
        <v>215</v>
      </c>
      <c r="F101" s="68">
        <f>VLOOKUP(D101,'FD - HID Tariffs Smoothed'!$C$9:$H$106,3,FALSE)</f>
        <v>48.489525665909802</v>
      </c>
      <c r="G101" s="92">
        <f t="shared" ref="G101:J101" si="84">F101*(1+(IF(G$10&gt;0,(G$10/F$10-1),G$9)))*(1-G$11)+G$12</f>
        <v>48.906819346339319</v>
      </c>
      <c r="H101" s="68">
        <f t="shared" si="84"/>
        <v>50.017004145501218</v>
      </c>
      <c r="I101" s="68">
        <f t="shared" si="84"/>
        <v>51.152390139604094</v>
      </c>
      <c r="J101" s="68">
        <f t="shared" si="84"/>
        <v>52.313549395773101</v>
      </c>
    </row>
    <row r="102" spans="2:10" ht="14.65" thickBot="1" x14ac:dyDescent="0.5">
      <c r="B102" s="108"/>
      <c r="C102" s="105"/>
      <c r="D102" s="59" t="s">
        <v>57</v>
      </c>
      <c r="E102" s="61" t="s">
        <v>216</v>
      </c>
      <c r="F102" s="68">
        <f>VLOOKUP(D102,'FD - HID Tariffs Smoothed'!$C$9:$H$106,3,FALSE)</f>
        <v>58.482423205060137</v>
      </c>
      <c r="G102" s="92">
        <f t="shared" ref="G102:J102" si="85">F102*(1+(IF(G$10&gt;0,(G$10/F$10-1),G$9)))*(1-G$11)+G$12</f>
        <v>58.985714282556351</v>
      </c>
      <c r="H102" s="68">
        <f t="shared" si="85"/>
        <v>60.324689996770374</v>
      </c>
      <c r="I102" s="68">
        <f t="shared" si="85"/>
        <v>61.694060459697056</v>
      </c>
      <c r="J102" s="68">
        <f t="shared" si="85"/>
        <v>63.094515632132179</v>
      </c>
    </row>
    <row r="103" spans="2:10" ht="14.65" thickBot="1" x14ac:dyDescent="0.5">
      <c r="B103" s="108"/>
      <c r="C103" s="105"/>
      <c r="D103" s="59" t="s">
        <v>54</v>
      </c>
      <c r="E103" s="61" t="s">
        <v>217</v>
      </c>
      <c r="F103" s="68">
        <f>VLOOKUP(D103,'FD - HID Tariffs Smoothed'!$C$9:$H$106,3,FALSE)</f>
        <v>58.482423205060137</v>
      </c>
      <c r="G103" s="92">
        <f t="shared" ref="G103:J103" si="86">F103*(1+(IF(G$10&gt;0,(G$10/F$10-1),G$9)))*(1-G$11)+G$12</f>
        <v>58.985714282556351</v>
      </c>
      <c r="H103" s="68">
        <f t="shared" si="86"/>
        <v>60.324689996770374</v>
      </c>
      <c r="I103" s="68">
        <f t="shared" si="86"/>
        <v>61.694060459697056</v>
      </c>
      <c r="J103" s="68">
        <f t="shared" si="86"/>
        <v>63.094515632132179</v>
      </c>
    </row>
    <row r="104" spans="2:10" ht="14.65" thickBot="1" x14ac:dyDescent="0.5">
      <c r="B104" s="108"/>
      <c r="C104" s="105"/>
      <c r="D104" s="59" t="s">
        <v>56</v>
      </c>
      <c r="E104" s="61" t="s">
        <v>218</v>
      </c>
      <c r="F104" s="68">
        <f>VLOOKUP(D104,'FD - HID Tariffs Smoothed'!$C$9:$H$106,3,FALSE)</f>
        <v>58.482423205060137</v>
      </c>
      <c r="G104" s="92">
        <f t="shared" ref="G104:J104" si="87">F104*(1+(IF(G$10&gt;0,(G$10/F$10-1),G$9)))*(1-G$11)+G$12</f>
        <v>58.985714282556351</v>
      </c>
      <c r="H104" s="68">
        <f t="shared" si="87"/>
        <v>60.324689996770374</v>
      </c>
      <c r="I104" s="68">
        <f t="shared" si="87"/>
        <v>61.694060459697056</v>
      </c>
      <c r="J104" s="68">
        <f t="shared" si="87"/>
        <v>63.094515632132179</v>
      </c>
    </row>
    <row r="105" spans="2:10" ht="14.65" thickBot="1" x14ac:dyDescent="0.5">
      <c r="B105" s="108"/>
      <c r="C105" s="105"/>
      <c r="D105" s="59" t="s">
        <v>219</v>
      </c>
      <c r="E105" s="61" t="s">
        <v>220</v>
      </c>
      <c r="F105" s="68">
        <f>VLOOKUP(D105,'FD - HID Tariffs Smoothed'!$C$9:$H$106,3,FALSE)</f>
        <v>28.052982677968764</v>
      </c>
      <c r="G105" s="92">
        <f t="shared" ref="G105:J105" si="88">F105*(1+(IF(G$10&gt;0,(G$10/F$10-1),G$9)))*(1-G$11)+G$12</f>
        <v>28.294402494474518</v>
      </c>
      <c r="H105" s="68">
        <f t="shared" si="88"/>
        <v>28.93668543109909</v>
      </c>
      <c r="I105" s="68">
        <f t="shared" si="88"/>
        <v>29.593548190385036</v>
      </c>
      <c r="J105" s="68">
        <f t="shared" si="88"/>
        <v>30.265321734306774</v>
      </c>
    </row>
    <row r="106" spans="2:10" ht="14.65" thickBot="1" x14ac:dyDescent="0.5">
      <c r="B106" s="108"/>
      <c r="C106" s="105"/>
      <c r="D106" s="59" t="s">
        <v>96</v>
      </c>
      <c r="E106" s="61" t="s">
        <v>221</v>
      </c>
      <c r="F106" s="68">
        <f>VLOOKUP(D106,'FD - HID Tariffs Smoothed'!$C$9:$H$106,3,FALSE)</f>
        <v>28.052982677968764</v>
      </c>
      <c r="G106" s="92">
        <f t="shared" ref="G106:J106" si="89">F106*(1+(IF(G$10&gt;0,(G$10/F$10-1),G$9)))*(1-G$11)+G$12</f>
        <v>28.294402494474518</v>
      </c>
      <c r="H106" s="68">
        <f t="shared" si="89"/>
        <v>28.93668543109909</v>
      </c>
      <c r="I106" s="68">
        <f t="shared" si="89"/>
        <v>29.593548190385036</v>
      </c>
      <c r="J106" s="68">
        <f t="shared" si="89"/>
        <v>30.265321734306774</v>
      </c>
    </row>
    <row r="107" spans="2:10" ht="14.65" thickBot="1" x14ac:dyDescent="0.5">
      <c r="B107" s="108"/>
      <c r="C107" s="105"/>
      <c r="D107" s="59" t="s">
        <v>91</v>
      </c>
      <c r="E107" s="61" t="s">
        <v>222</v>
      </c>
      <c r="F107" s="68">
        <f>VLOOKUP(D107,'FD - HID Tariffs Smoothed'!$C$9:$H$106,3,FALSE)</f>
        <v>28.052982677968764</v>
      </c>
      <c r="G107" s="92">
        <f t="shared" ref="G107:J107" si="90">F107*(1+(IF(G$10&gt;0,(G$10/F$10-1),G$9)))*(1-G$11)+G$12</f>
        <v>28.294402494474518</v>
      </c>
      <c r="H107" s="68">
        <f t="shared" si="90"/>
        <v>28.93668543109909</v>
      </c>
      <c r="I107" s="68">
        <f t="shared" si="90"/>
        <v>29.593548190385036</v>
      </c>
      <c r="J107" s="68">
        <f t="shared" si="90"/>
        <v>30.265321734306774</v>
      </c>
    </row>
    <row r="108" spans="2:10" ht="14.65" thickBot="1" x14ac:dyDescent="0.5">
      <c r="B108" s="108"/>
      <c r="C108" s="105"/>
      <c r="D108" s="59" t="s">
        <v>89</v>
      </c>
      <c r="E108" s="61" t="s">
        <v>223</v>
      </c>
      <c r="F108" s="68">
        <f>VLOOKUP(D108,'FD - HID Tariffs Smoothed'!$C$9:$H$106,3,FALSE)</f>
        <v>28.052982677968764</v>
      </c>
      <c r="G108" s="92">
        <f t="shared" ref="G108:J108" si="91">F108*(1+(IF(G$10&gt;0,(G$10/F$10-1),G$9)))*(1-G$11)+G$12</f>
        <v>28.294402494474518</v>
      </c>
      <c r="H108" s="68">
        <f t="shared" si="91"/>
        <v>28.93668543109909</v>
      </c>
      <c r="I108" s="68">
        <f t="shared" si="91"/>
        <v>29.593548190385036</v>
      </c>
      <c r="J108" s="68">
        <f t="shared" si="91"/>
        <v>30.265321734306774</v>
      </c>
    </row>
    <row r="109" spans="2:10" ht="14.65" thickBot="1" x14ac:dyDescent="0.5">
      <c r="B109" s="108"/>
      <c r="C109" s="105"/>
      <c r="D109" s="59" t="s">
        <v>90</v>
      </c>
      <c r="E109" s="61" t="s">
        <v>224</v>
      </c>
      <c r="F109" s="68">
        <f>VLOOKUP(D109,'FD - HID Tariffs Smoothed'!$C$9:$H$106,3,FALSE)</f>
        <v>28.052982677968764</v>
      </c>
      <c r="G109" s="92">
        <f t="shared" ref="G109:J109" si="92">F109*(1+(IF(G$10&gt;0,(G$10/F$10-1),G$9)))*(1-G$11)+G$12</f>
        <v>28.294402494474518</v>
      </c>
      <c r="H109" s="68">
        <f t="shared" si="92"/>
        <v>28.93668543109909</v>
      </c>
      <c r="I109" s="68">
        <f t="shared" si="92"/>
        <v>29.593548190385036</v>
      </c>
      <c r="J109" s="68">
        <f t="shared" si="92"/>
        <v>30.265321734306774</v>
      </c>
    </row>
    <row r="110" spans="2:10" ht="14.65" thickBot="1" x14ac:dyDescent="0.5">
      <c r="B110" s="108"/>
      <c r="C110" s="105"/>
      <c r="D110" s="59" t="s">
        <v>86</v>
      </c>
      <c r="E110" s="61" t="s">
        <v>85</v>
      </c>
      <c r="F110" s="68">
        <f>VLOOKUP(D110,'FD - HID Tariffs Smoothed'!$C$9:$H$106,3,FALSE)</f>
        <v>28.052982677968764</v>
      </c>
      <c r="G110" s="92">
        <f t="shared" ref="G110:J110" si="93">F110*(1+(IF(G$10&gt;0,(G$10/F$10-1),G$9)))*(1-G$11)+G$12</f>
        <v>28.294402494474518</v>
      </c>
      <c r="H110" s="68">
        <f t="shared" si="93"/>
        <v>28.93668543109909</v>
      </c>
      <c r="I110" s="68">
        <f t="shared" si="93"/>
        <v>29.593548190385036</v>
      </c>
      <c r="J110" s="68">
        <f t="shared" si="93"/>
        <v>30.265321734306774</v>
      </c>
    </row>
    <row r="111" spans="2:10" ht="14.65" thickBot="1" x14ac:dyDescent="0.5">
      <c r="B111" s="108"/>
      <c r="C111" s="105"/>
      <c r="D111" s="59" t="s">
        <v>82</v>
      </c>
      <c r="E111" s="61" t="s">
        <v>81</v>
      </c>
      <c r="F111" s="68">
        <f>VLOOKUP(D111,'FD - HID Tariffs Smoothed'!$C$9:$H$106,3,FALSE)</f>
        <v>28.052982677968764</v>
      </c>
      <c r="G111" s="92">
        <f t="shared" ref="G111:J111" si="94">F111*(1+(IF(G$10&gt;0,(G$10/F$10-1),G$9)))*(1-G$11)+G$12</f>
        <v>28.294402494474518</v>
      </c>
      <c r="H111" s="68">
        <f t="shared" si="94"/>
        <v>28.93668543109909</v>
      </c>
      <c r="I111" s="68">
        <f t="shared" si="94"/>
        <v>29.593548190385036</v>
      </c>
      <c r="J111" s="68">
        <f t="shared" si="94"/>
        <v>30.265321734306774</v>
      </c>
    </row>
    <row r="112" spans="2:10" ht="14.65" thickBot="1" x14ac:dyDescent="0.5">
      <c r="B112" s="108"/>
      <c r="C112" s="105"/>
      <c r="D112" s="59" t="s">
        <v>84</v>
      </c>
      <c r="E112" s="61" t="s">
        <v>83</v>
      </c>
      <c r="F112" s="68">
        <f>VLOOKUP(D112,'FD - HID Tariffs Smoothed'!$C$9:$H$106,3,FALSE)</f>
        <v>28.052982677968764</v>
      </c>
      <c r="G112" s="92">
        <f t="shared" ref="G112:J112" si="95">F112*(1+(IF(G$10&gt;0,(G$10/F$10-1),G$9)))*(1-G$11)+G$12</f>
        <v>28.294402494474518</v>
      </c>
      <c r="H112" s="68">
        <f t="shared" si="95"/>
        <v>28.93668543109909</v>
      </c>
      <c r="I112" s="68">
        <f t="shared" si="95"/>
        <v>29.593548190385036</v>
      </c>
      <c r="J112" s="68">
        <f t="shared" si="95"/>
        <v>30.265321734306774</v>
      </c>
    </row>
    <row r="113" spans="2:10" ht="14.65" thickBot="1" x14ac:dyDescent="0.5">
      <c r="B113" s="108"/>
      <c r="C113" s="105"/>
      <c r="D113" s="61" t="s">
        <v>95</v>
      </c>
      <c r="E113" s="61" t="s">
        <v>94</v>
      </c>
      <c r="F113" s="68">
        <f>VLOOKUP(D113,'FD - HID Tariffs Smoothed'!$C$9:$H$106,3,FALSE)</f>
        <v>28.052982677968764</v>
      </c>
      <c r="G113" s="92">
        <f t="shared" ref="G113:J113" si="96">F113*(1+(IF(G$10&gt;0,(G$10/F$10-1),G$9)))*(1-G$11)+G$12</f>
        <v>28.294402494474518</v>
      </c>
      <c r="H113" s="68">
        <f t="shared" si="96"/>
        <v>28.93668543109909</v>
      </c>
      <c r="I113" s="68">
        <f t="shared" si="96"/>
        <v>29.593548190385036</v>
      </c>
      <c r="J113" s="68">
        <f t="shared" si="96"/>
        <v>30.265321734306774</v>
      </c>
    </row>
    <row r="114" spans="2:10" ht="14.65" thickBot="1" x14ac:dyDescent="0.5">
      <c r="B114" s="108"/>
      <c r="C114" s="105"/>
      <c r="D114" s="61" t="s">
        <v>93</v>
      </c>
      <c r="E114" s="61" t="s">
        <v>92</v>
      </c>
      <c r="F114" s="68">
        <f>VLOOKUP(D114,'FD - HID Tariffs Smoothed'!$C$9:$H$106,3,FALSE)</f>
        <v>28.052982677968764</v>
      </c>
      <c r="G114" s="92">
        <f t="shared" ref="G114:J114" si="97">F114*(1+(IF(G$10&gt;0,(G$10/F$10-1),G$9)))*(1-G$11)+G$12</f>
        <v>28.294402494474518</v>
      </c>
      <c r="H114" s="68">
        <f t="shared" si="97"/>
        <v>28.93668543109909</v>
      </c>
      <c r="I114" s="68">
        <f t="shared" si="97"/>
        <v>29.593548190385036</v>
      </c>
      <c r="J114" s="68">
        <f t="shared" si="97"/>
        <v>30.265321734306774</v>
      </c>
    </row>
    <row r="115" spans="2:10" ht="14.65" thickBot="1" x14ac:dyDescent="0.5">
      <c r="B115" s="108"/>
      <c r="C115" s="105"/>
      <c r="D115" s="61" t="s">
        <v>87</v>
      </c>
      <c r="E115" s="61" t="s">
        <v>225</v>
      </c>
      <c r="F115" s="68">
        <f>VLOOKUP(D115,'FD - HID Tariffs Smoothed'!$C$9:$H$106,3,FALSE)</f>
        <v>28.052982677968764</v>
      </c>
      <c r="G115" s="92">
        <f t="shared" ref="G115:J115" si="98">F115*(1+(IF(G$10&gt;0,(G$10/F$10-1),G$9)))*(1-G$11)+G$12</f>
        <v>28.294402494474518</v>
      </c>
      <c r="H115" s="68">
        <f t="shared" si="98"/>
        <v>28.93668543109909</v>
      </c>
      <c r="I115" s="68">
        <f t="shared" si="98"/>
        <v>29.593548190385036</v>
      </c>
      <c r="J115" s="68">
        <f t="shared" si="98"/>
        <v>30.265321734306774</v>
      </c>
    </row>
    <row r="116" spans="2:10" ht="14.65" thickBot="1" x14ac:dyDescent="0.5">
      <c r="B116" s="108"/>
      <c r="C116" s="106"/>
      <c r="D116" s="63" t="s">
        <v>88</v>
      </c>
      <c r="E116" s="63" t="s">
        <v>226</v>
      </c>
      <c r="F116" s="74">
        <f>VLOOKUP(D116,'FD - HID Tariffs Smoothed'!$C$9:$H$106,3,FALSE)</f>
        <v>28.052982677968764</v>
      </c>
      <c r="G116" s="96">
        <f t="shared" ref="G116:J116" si="99">F116*(1+(IF(G$10&gt;0,(G$10/F$10-1),G$9)))*(1-G$11)+G$12</f>
        <v>28.294402494474518</v>
      </c>
      <c r="H116" s="74">
        <f t="shared" si="99"/>
        <v>28.93668543109909</v>
      </c>
      <c r="I116" s="74">
        <f t="shared" si="99"/>
        <v>29.593548190385036</v>
      </c>
      <c r="J116" s="74">
        <f t="shared" si="99"/>
        <v>30.265321734306774</v>
      </c>
    </row>
    <row r="117" spans="2:10" ht="14.65" thickBot="1" x14ac:dyDescent="0.5">
      <c r="B117" s="108"/>
      <c r="C117" s="104" t="s">
        <v>28</v>
      </c>
      <c r="D117" s="57" t="s">
        <v>80</v>
      </c>
      <c r="E117" s="57" t="s">
        <v>79</v>
      </c>
      <c r="F117" s="67">
        <f>VLOOKUP(D117,'FD - HID Tariffs Smoothed'!$C$9:$H$106,6,FALSE)</f>
        <v>72.052595307763099</v>
      </c>
      <c r="G117" s="91">
        <f t="shared" ref="G117:J117" si="100">F117*(1+(IF(G$10&gt;0,(G$10/F$10-1),G$9)))*(1-G$11)+G$12</f>
        <v>72.672669277709417</v>
      </c>
      <c r="H117" s="67">
        <f t="shared" si="100"/>
        <v>74.322338870313416</v>
      </c>
      <c r="I117" s="67">
        <f t="shared" si="100"/>
        <v>76.00945596266952</v>
      </c>
      <c r="J117" s="67">
        <f t="shared" si="100"/>
        <v>77.73487061302211</v>
      </c>
    </row>
    <row r="118" spans="2:10" ht="14.65" thickBot="1" x14ac:dyDescent="0.5">
      <c r="B118" s="108"/>
      <c r="C118" s="105"/>
      <c r="D118" s="61" t="s">
        <v>59</v>
      </c>
      <c r="E118" s="61" t="s">
        <v>58</v>
      </c>
      <c r="F118" s="68">
        <f>VLOOKUP(D118,'FD - HID Tariffs Smoothed'!$C$9:$H$106,6,FALSE)</f>
        <v>72.052595307763099</v>
      </c>
      <c r="G118" s="92">
        <f t="shared" ref="G118:J118" si="101">F118*(1+(IF(G$10&gt;0,(G$10/F$10-1),G$9)))*(1-G$11)+G$12</f>
        <v>72.672669277709417</v>
      </c>
      <c r="H118" s="68">
        <f t="shared" si="101"/>
        <v>74.322338870313416</v>
      </c>
      <c r="I118" s="68">
        <f t="shared" si="101"/>
        <v>76.00945596266952</v>
      </c>
      <c r="J118" s="68">
        <f t="shared" si="101"/>
        <v>77.73487061302211</v>
      </c>
    </row>
    <row r="119" spans="2:10" ht="14.65" thickBot="1" x14ac:dyDescent="0.5">
      <c r="B119" s="108"/>
      <c r="C119" s="105"/>
      <c r="D119" s="61" t="s">
        <v>202</v>
      </c>
      <c r="E119" s="61" t="s">
        <v>203</v>
      </c>
      <c r="F119" s="68">
        <f>VLOOKUP(D119,'FD - HID Tariffs Smoothed'!$C$9:$H$106,6,FALSE)</f>
        <v>72.052595307763099</v>
      </c>
      <c r="G119" s="92">
        <f t="shared" ref="G119:J119" si="102">F119*(1+(IF(G$10&gt;0,(G$10/F$10-1),G$9)))*(1-G$11)+G$12</f>
        <v>72.672669277709417</v>
      </c>
      <c r="H119" s="68">
        <f t="shared" si="102"/>
        <v>74.322338870313416</v>
      </c>
      <c r="I119" s="68">
        <f t="shared" si="102"/>
        <v>76.00945596266952</v>
      </c>
      <c r="J119" s="68">
        <f t="shared" si="102"/>
        <v>77.73487061302211</v>
      </c>
    </row>
    <row r="120" spans="2:10" ht="14.65" thickBot="1" x14ac:dyDescent="0.5">
      <c r="B120" s="108"/>
      <c r="C120" s="105"/>
      <c r="D120" s="61" t="s">
        <v>61</v>
      </c>
      <c r="E120" s="61" t="s">
        <v>60</v>
      </c>
      <c r="F120" s="68">
        <f>VLOOKUP(D120,'FD - HID Tariffs Smoothed'!$C$9:$H$106,6,FALSE)</f>
        <v>72.052595307763099</v>
      </c>
      <c r="G120" s="92">
        <f t="shared" ref="G120:J120" si="103">F120*(1+(IF(G$10&gt;0,(G$10/F$10-1),G$9)))*(1-G$11)+G$12</f>
        <v>72.672669277709417</v>
      </c>
      <c r="H120" s="68">
        <f t="shared" si="103"/>
        <v>74.322338870313416</v>
      </c>
      <c r="I120" s="68">
        <f t="shared" si="103"/>
        <v>76.00945596266952</v>
      </c>
      <c r="J120" s="68">
        <f t="shared" si="103"/>
        <v>77.73487061302211</v>
      </c>
    </row>
    <row r="121" spans="2:10" ht="14.65" thickBot="1" x14ac:dyDescent="0.5">
      <c r="B121" s="108"/>
      <c r="C121" s="105"/>
      <c r="D121" s="61" t="s">
        <v>63</v>
      </c>
      <c r="E121" s="61" t="s">
        <v>62</v>
      </c>
      <c r="F121" s="68">
        <f>VLOOKUP(D121,'FD - HID Tariffs Smoothed'!$C$9:$H$106,6,FALSE)</f>
        <v>72.052595307763099</v>
      </c>
      <c r="G121" s="92">
        <f t="shared" ref="G121:J121" si="104">F121*(1+(IF(G$10&gt;0,(G$10/F$10-1),G$9)))*(1-G$11)+G$12</f>
        <v>72.672669277709417</v>
      </c>
      <c r="H121" s="68">
        <f t="shared" si="104"/>
        <v>74.322338870313416</v>
      </c>
      <c r="I121" s="68">
        <f t="shared" si="104"/>
        <v>76.00945596266952</v>
      </c>
      <c r="J121" s="68">
        <f t="shared" si="104"/>
        <v>77.73487061302211</v>
      </c>
    </row>
    <row r="122" spans="2:10" ht="14.65" thickBot="1" x14ac:dyDescent="0.5">
      <c r="B122" s="108"/>
      <c r="C122" s="105"/>
      <c r="D122" s="61" t="s">
        <v>204</v>
      </c>
      <c r="E122" s="61" t="s">
        <v>205</v>
      </c>
      <c r="F122" s="68">
        <f>VLOOKUP(D122,'FD - HID Tariffs Smoothed'!$C$9:$H$106,6,FALSE)</f>
        <v>72.052595307763099</v>
      </c>
      <c r="G122" s="92">
        <f t="shared" ref="G122:J122" si="105">F122*(1+(IF(G$10&gt;0,(G$10/F$10-1),G$9)))*(1-G$11)+G$12</f>
        <v>72.672669277709417</v>
      </c>
      <c r="H122" s="68">
        <f t="shared" si="105"/>
        <v>74.322338870313416</v>
      </c>
      <c r="I122" s="68">
        <f t="shared" si="105"/>
        <v>76.00945596266952</v>
      </c>
      <c r="J122" s="68">
        <f t="shared" si="105"/>
        <v>77.73487061302211</v>
      </c>
    </row>
    <row r="123" spans="2:10" ht="14.65" thickBot="1" x14ac:dyDescent="0.5">
      <c r="B123" s="108"/>
      <c r="C123" s="105"/>
      <c r="D123" s="61" t="s">
        <v>206</v>
      </c>
      <c r="E123" s="61" t="s">
        <v>207</v>
      </c>
      <c r="F123" s="68">
        <f>VLOOKUP(D123,'FD - HID Tariffs Smoothed'!$C$9:$H$106,6,FALSE)</f>
        <v>72.052595307763099</v>
      </c>
      <c r="G123" s="92">
        <f t="shared" ref="G123:J123" si="106">F123*(1+(IF(G$10&gt;0,(G$10/F$10-1),G$9)))*(1-G$11)+G$12</f>
        <v>72.672669277709417</v>
      </c>
      <c r="H123" s="68">
        <f t="shared" si="106"/>
        <v>74.322338870313416</v>
      </c>
      <c r="I123" s="68">
        <f t="shared" si="106"/>
        <v>76.00945596266952</v>
      </c>
      <c r="J123" s="68">
        <f t="shared" si="106"/>
        <v>77.73487061302211</v>
      </c>
    </row>
    <row r="124" spans="2:10" ht="14.65" thickBot="1" x14ac:dyDescent="0.5">
      <c r="B124" s="108"/>
      <c r="C124" s="105"/>
      <c r="D124" s="59" t="s">
        <v>208</v>
      </c>
      <c r="E124" s="61" t="s">
        <v>209</v>
      </c>
      <c r="F124" s="68">
        <f>VLOOKUP(D124,'FD - HID Tariffs Smoothed'!$C$9:$H$106,6,FALSE)</f>
        <v>73.271057708969337</v>
      </c>
      <c r="G124" s="92">
        <f t="shared" ref="G124:J124" si="107">F124*(1+(IF(G$10&gt;0,(G$10/F$10-1),G$9)))*(1-G$11)+G$12</f>
        <v>73.901617585982848</v>
      </c>
      <c r="H124" s="68">
        <f t="shared" si="107"/>
        <v>75.579184305184654</v>
      </c>
      <c r="I124" s="68">
        <f t="shared" si="107"/>
        <v>77.294831788912347</v>
      </c>
      <c r="J124" s="68">
        <f t="shared" si="107"/>
        <v>79.049424470520648</v>
      </c>
    </row>
    <row r="125" spans="2:10" ht="14.65" thickBot="1" x14ac:dyDescent="0.5">
      <c r="B125" s="108"/>
      <c r="C125" s="105"/>
      <c r="D125" s="59" t="s">
        <v>66</v>
      </c>
      <c r="E125" s="61" t="s">
        <v>210</v>
      </c>
      <c r="F125" s="68">
        <f>VLOOKUP(D125,'FD - HID Tariffs Smoothed'!$C$9:$H$106,6,FALSE)</f>
        <v>73.271057708969337</v>
      </c>
      <c r="G125" s="92">
        <f t="shared" ref="G125:J125" si="108">F125*(1+(IF(G$10&gt;0,(G$10/F$10-1),G$9)))*(1-G$11)+G$12</f>
        <v>73.901617585982848</v>
      </c>
      <c r="H125" s="68">
        <f t="shared" si="108"/>
        <v>75.579184305184654</v>
      </c>
      <c r="I125" s="68">
        <f t="shared" si="108"/>
        <v>77.294831788912347</v>
      </c>
      <c r="J125" s="68">
        <f t="shared" si="108"/>
        <v>79.049424470520648</v>
      </c>
    </row>
    <row r="126" spans="2:10" ht="14.65" thickBot="1" x14ac:dyDescent="0.5">
      <c r="B126" s="108"/>
      <c r="C126" s="105"/>
      <c r="D126" s="59" t="s">
        <v>211</v>
      </c>
      <c r="E126" s="61" t="s">
        <v>212</v>
      </c>
      <c r="F126" s="68">
        <f>VLOOKUP(D126,'FD - HID Tariffs Smoothed'!$C$9:$H$106,6,FALSE)</f>
        <v>75.235247657554851</v>
      </c>
      <c r="G126" s="92">
        <f t="shared" ref="G126:J126" si="109">F126*(1+(IF(G$10&gt;0,(G$10/F$10-1),G$9)))*(1-G$11)+G$12</f>
        <v>75.882711062525203</v>
      </c>
      <c r="H126" s="68">
        <f t="shared" si="109"/>
        <v>77.605248603644526</v>
      </c>
      <c r="I126" s="68">
        <f t="shared" si="109"/>
        <v>79.366887746947256</v>
      </c>
      <c r="J126" s="68">
        <f t="shared" si="109"/>
        <v>81.168516098802954</v>
      </c>
    </row>
    <row r="127" spans="2:10" ht="14.65" thickBot="1" x14ac:dyDescent="0.5">
      <c r="B127" s="108"/>
      <c r="C127" s="105"/>
      <c r="D127" s="59" t="s">
        <v>67</v>
      </c>
      <c r="E127" s="61" t="s">
        <v>213</v>
      </c>
      <c r="F127" s="68">
        <f>VLOOKUP(D127,'FD - HID Tariffs Smoothed'!$C$9:$H$106,6,FALSE)</f>
        <v>75.235247657554851</v>
      </c>
      <c r="G127" s="92">
        <f t="shared" ref="G127:J127" si="110">F127*(1+(IF(G$10&gt;0,(G$10/F$10-1),G$9)))*(1-G$11)+G$12</f>
        <v>75.882711062525203</v>
      </c>
      <c r="H127" s="68">
        <f t="shared" si="110"/>
        <v>77.605248603644526</v>
      </c>
      <c r="I127" s="68">
        <f t="shared" si="110"/>
        <v>79.366887746947256</v>
      </c>
      <c r="J127" s="68">
        <f t="shared" si="110"/>
        <v>81.168516098802954</v>
      </c>
    </row>
    <row r="128" spans="2:10" ht="14.65" thickBot="1" x14ac:dyDescent="0.5">
      <c r="B128" s="108"/>
      <c r="C128" s="105"/>
      <c r="D128" s="59" t="s">
        <v>68</v>
      </c>
      <c r="E128" s="61" t="s">
        <v>214</v>
      </c>
      <c r="F128" s="68">
        <f>VLOOKUP(D128,'FD - HID Tariffs Smoothed'!$C$9:$H$106,6,FALSE)</f>
        <v>86.463404190680492</v>
      </c>
      <c r="G128" s="92">
        <f t="shared" ref="G128:J128" si="111">F128*(1+(IF(G$10&gt;0,(G$10/F$10-1),G$9)))*(1-G$11)+G$12</f>
        <v>87.207495448775845</v>
      </c>
      <c r="H128" s="68">
        <f t="shared" si="111"/>
        <v>89.187105595463052</v>
      </c>
      <c r="I128" s="68">
        <f t="shared" si="111"/>
        <v>91.21165289248006</v>
      </c>
      <c r="J128" s="68">
        <f t="shared" si="111"/>
        <v>93.282157413139359</v>
      </c>
    </row>
    <row r="129" spans="2:10" ht="14.65" thickBot="1" x14ac:dyDescent="0.5">
      <c r="B129" s="108"/>
      <c r="C129" s="105"/>
      <c r="D129" s="59" t="s">
        <v>69</v>
      </c>
      <c r="E129" s="61" t="s">
        <v>215</v>
      </c>
      <c r="F129" s="68">
        <f>VLOOKUP(D129,'FD - HID Tariffs Smoothed'!$C$9:$H$106,6,FALSE)</f>
        <v>86.463404190680492</v>
      </c>
      <c r="G129" s="92">
        <f t="shared" ref="G129:J129" si="112">F129*(1+(IF(G$10&gt;0,(G$10/F$10-1),G$9)))*(1-G$11)+G$12</f>
        <v>87.207495448775845</v>
      </c>
      <c r="H129" s="68">
        <f t="shared" si="112"/>
        <v>89.187105595463052</v>
      </c>
      <c r="I129" s="68">
        <f t="shared" si="112"/>
        <v>91.21165289248006</v>
      </c>
      <c r="J129" s="68">
        <f t="shared" si="112"/>
        <v>93.282157413139359</v>
      </c>
    </row>
    <row r="130" spans="2:10" ht="14.65" thickBot="1" x14ac:dyDescent="0.5">
      <c r="B130" s="108"/>
      <c r="C130" s="105"/>
      <c r="D130" s="59" t="s">
        <v>57</v>
      </c>
      <c r="E130" s="61" t="s">
        <v>216</v>
      </c>
      <c r="F130" s="68">
        <f>VLOOKUP(D130,'FD - HID Tariffs Smoothed'!$C$9:$H$106,6,FALSE)</f>
        <v>92.267079099296168</v>
      </c>
      <c r="G130" s="92">
        <f t="shared" ref="G130:J130" si="113">F130*(1+(IF(G$10&gt;0,(G$10/F$10-1),G$9)))*(1-G$11)+G$12</f>
        <v>93.06111592459132</v>
      </c>
      <c r="H130" s="68">
        <f t="shared" si="113"/>
        <v>95.173603256079531</v>
      </c>
      <c r="I130" s="68">
        <f t="shared" si="113"/>
        <v>97.334044049992528</v>
      </c>
      <c r="J130" s="68">
        <f t="shared" si="113"/>
        <v>99.543526849927346</v>
      </c>
    </row>
    <row r="131" spans="2:10" ht="14.65" thickBot="1" x14ac:dyDescent="0.5">
      <c r="B131" s="108"/>
      <c r="C131" s="105"/>
      <c r="D131" s="59" t="s">
        <v>54</v>
      </c>
      <c r="E131" s="61" t="s">
        <v>217</v>
      </c>
      <c r="F131" s="68">
        <f>VLOOKUP(D131,'FD - HID Tariffs Smoothed'!$C$9:$H$106,6,FALSE)</f>
        <v>92.267079099296168</v>
      </c>
      <c r="G131" s="92">
        <f t="shared" ref="G131:J131" si="114">F131*(1+(IF(G$10&gt;0,(G$10/F$10-1),G$9)))*(1-G$11)+G$12</f>
        <v>93.06111592459132</v>
      </c>
      <c r="H131" s="68">
        <f t="shared" si="114"/>
        <v>95.173603256079531</v>
      </c>
      <c r="I131" s="68">
        <f t="shared" si="114"/>
        <v>97.334044049992528</v>
      </c>
      <c r="J131" s="68">
        <f t="shared" si="114"/>
        <v>99.543526849927346</v>
      </c>
    </row>
    <row r="132" spans="2:10" ht="14.65" thickBot="1" x14ac:dyDescent="0.5">
      <c r="B132" s="108"/>
      <c r="C132" s="105"/>
      <c r="D132" s="59" t="s">
        <v>56</v>
      </c>
      <c r="E132" s="61" t="s">
        <v>218</v>
      </c>
      <c r="F132" s="68">
        <f>VLOOKUP(D132,'FD - HID Tariffs Smoothed'!$C$9:$H$106,6,FALSE)</f>
        <v>92.267079099296168</v>
      </c>
      <c r="G132" s="92">
        <f t="shared" ref="G132:J132" si="115">F132*(1+(IF(G$10&gt;0,(G$10/F$10-1),G$9)))*(1-G$11)+G$12</f>
        <v>93.06111592459132</v>
      </c>
      <c r="H132" s="68">
        <f t="shared" si="115"/>
        <v>95.173603256079531</v>
      </c>
      <c r="I132" s="68">
        <f t="shared" si="115"/>
        <v>97.334044049992528</v>
      </c>
      <c r="J132" s="68">
        <f t="shared" si="115"/>
        <v>99.543526849927346</v>
      </c>
    </row>
    <row r="133" spans="2:10" ht="14.65" thickBot="1" x14ac:dyDescent="0.5">
      <c r="B133" s="108"/>
      <c r="C133" s="105"/>
      <c r="D133" s="59" t="s">
        <v>219</v>
      </c>
      <c r="E133" s="61" t="s">
        <v>220</v>
      </c>
      <c r="F133" s="68">
        <f>VLOOKUP(D133,'FD - HID Tariffs Smoothed'!$C$9:$H$106,6,FALSE)</f>
        <v>60.948672666396192</v>
      </c>
      <c r="G133" s="92">
        <f t="shared" ref="G133:J133" si="116">F133*(1+(IF(G$10&gt;0,(G$10/F$10-1),G$9)))*(1-G$11)+G$12</f>
        <v>61.473187921700806</v>
      </c>
      <c r="H133" s="68">
        <f t="shared" si="116"/>
        <v>62.868629287523412</v>
      </c>
      <c r="I133" s="68">
        <f t="shared" si="116"/>
        <v>64.29574717235019</v>
      </c>
      <c r="J133" s="68">
        <f t="shared" si="116"/>
        <v>65.755260633162536</v>
      </c>
    </row>
    <row r="134" spans="2:10" ht="14.65" thickBot="1" x14ac:dyDescent="0.5">
      <c r="B134" s="108"/>
      <c r="C134" s="105"/>
      <c r="D134" s="59" t="s">
        <v>96</v>
      </c>
      <c r="E134" s="61" t="s">
        <v>221</v>
      </c>
      <c r="F134" s="68">
        <f>VLOOKUP(D134,'FD - HID Tariffs Smoothed'!$C$9:$H$106,6,FALSE)</f>
        <v>60.948672666396192</v>
      </c>
      <c r="G134" s="92">
        <f t="shared" ref="G134:J134" si="117">F134*(1+(IF(G$10&gt;0,(G$10/F$10-1),G$9)))*(1-G$11)+G$12</f>
        <v>61.473187921700806</v>
      </c>
      <c r="H134" s="68">
        <f t="shared" si="117"/>
        <v>62.868629287523412</v>
      </c>
      <c r="I134" s="68">
        <f t="shared" si="117"/>
        <v>64.29574717235019</v>
      </c>
      <c r="J134" s="68">
        <f t="shared" si="117"/>
        <v>65.755260633162536</v>
      </c>
    </row>
    <row r="135" spans="2:10" ht="14.65" thickBot="1" x14ac:dyDescent="0.5">
      <c r="B135" s="108"/>
      <c r="C135" s="105"/>
      <c r="D135" s="59" t="s">
        <v>91</v>
      </c>
      <c r="E135" s="61" t="s">
        <v>222</v>
      </c>
      <c r="F135" s="68">
        <f>VLOOKUP(D135,'FD - HID Tariffs Smoothed'!$C$9:$H$106,6,FALSE)</f>
        <v>60.948672666396192</v>
      </c>
      <c r="G135" s="92">
        <f t="shared" ref="G135:J135" si="118">F135*(1+(IF(G$10&gt;0,(G$10/F$10-1),G$9)))*(1-G$11)+G$12</f>
        <v>61.473187921700806</v>
      </c>
      <c r="H135" s="68">
        <f t="shared" si="118"/>
        <v>62.868629287523412</v>
      </c>
      <c r="I135" s="68">
        <f t="shared" si="118"/>
        <v>64.29574717235019</v>
      </c>
      <c r="J135" s="68">
        <f t="shared" si="118"/>
        <v>65.755260633162536</v>
      </c>
    </row>
    <row r="136" spans="2:10" ht="14.65" thickBot="1" x14ac:dyDescent="0.5">
      <c r="B136" s="108"/>
      <c r="C136" s="105"/>
      <c r="D136" s="59" t="s">
        <v>89</v>
      </c>
      <c r="E136" s="61" t="s">
        <v>223</v>
      </c>
      <c r="F136" s="68">
        <f>VLOOKUP(D136,'FD - HID Tariffs Smoothed'!$C$9:$H$106,6,FALSE)</f>
        <v>60.948672666396192</v>
      </c>
      <c r="G136" s="92">
        <f t="shared" ref="G136:J136" si="119">F136*(1+(IF(G$10&gt;0,(G$10/F$10-1),G$9)))*(1-G$11)+G$12</f>
        <v>61.473187921700806</v>
      </c>
      <c r="H136" s="68">
        <f t="shared" si="119"/>
        <v>62.868629287523412</v>
      </c>
      <c r="I136" s="68">
        <f t="shared" si="119"/>
        <v>64.29574717235019</v>
      </c>
      <c r="J136" s="68">
        <f t="shared" si="119"/>
        <v>65.755260633162536</v>
      </c>
    </row>
    <row r="137" spans="2:10" ht="14.65" thickBot="1" x14ac:dyDescent="0.5">
      <c r="B137" s="108"/>
      <c r="C137" s="105"/>
      <c r="D137" s="59" t="s">
        <v>90</v>
      </c>
      <c r="E137" s="61" t="s">
        <v>224</v>
      </c>
      <c r="F137" s="68">
        <f>VLOOKUP(D137,'FD - HID Tariffs Smoothed'!$C$9:$H$106,6,FALSE)</f>
        <v>60.948672666396192</v>
      </c>
      <c r="G137" s="92">
        <f t="shared" ref="G137:J137" si="120">F137*(1+(IF(G$10&gt;0,(G$10/F$10-1),G$9)))*(1-G$11)+G$12</f>
        <v>61.473187921700806</v>
      </c>
      <c r="H137" s="68">
        <f t="shared" si="120"/>
        <v>62.868629287523412</v>
      </c>
      <c r="I137" s="68">
        <f t="shared" si="120"/>
        <v>64.29574717235019</v>
      </c>
      <c r="J137" s="68">
        <f t="shared" si="120"/>
        <v>65.755260633162536</v>
      </c>
    </row>
    <row r="138" spans="2:10" ht="14.65" thickBot="1" x14ac:dyDescent="0.5">
      <c r="B138" s="108"/>
      <c r="C138" s="105"/>
      <c r="D138" s="59" t="s">
        <v>86</v>
      </c>
      <c r="E138" s="61" t="s">
        <v>85</v>
      </c>
      <c r="F138" s="68">
        <f>VLOOKUP(D138,'FD - HID Tariffs Smoothed'!$C$9:$H$106,6,FALSE)</f>
        <v>60.948672666396192</v>
      </c>
      <c r="G138" s="92">
        <f t="shared" ref="G138:J138" si="121">F138*(1+(IF(G$10&gt;0,(G$10/F$10-1),G$9)))*(1-G$11)+G$12</f>
        <v>61.473187921700806</v>
      </c>
      <c r="H138" s="68">
        <f t="shared" si="121"/>
        <v>62.868629287523412</v>
      </c>
      <c r="I138" s="68">
        <f t="shared" si="121"/>
        <v>64.29574717235019</v>
      </c>
      <c r="J138" s="68">
        <f t="shared" si="121"/>
        <v>65.755260633162536</v>
      </c>
    </row>
    <row r="139" spans="2:10" ht="14.65" thickBot="1" x14ac:dyDescent="0.5">
      <c r="B139" s="108"/>
      <c r="C139" s="105"/>
      <c r="D139" s="59" t="s">
        <v>82</v>
      </c>
      <c r="E139" s="61" t="s">
        <v>81</v>
      </c>
      <c r="F139" s="68">
        <f>VLOOKUP(D139,'FD - HID Tariffs Smoothed'!$C$9:$H$106,6,FALSE)</f>
        <v>60.948672666396192</v>
      </c>
      <c r="G139" s="92">
        <f t="shared" ref="G139:J139" si="122">F139*(1+(IF(G$10&gt;0,(G$10/F$10-1),G$9)))*(1-G$11)+G$12</f>
        <v>61.473187921700806</v>
      </c>
      <c r="H139" s="68">
        <f t="shared" si="122"/>
        <v>62.868629287523412</v>
      </c>
      <c r="I139" s="68">
        <f t="shared" si="122"/>
        <v>64.29574717235019</v>
      </c>
      <c r="J139" s="68">
        <f t="shared" si="122"/>
        <v>65.755260633162536</v>
      </c>
    </row>
    <row r="140" spans="2:10" ht="14.65" thickBot="1" x14ac:dyDescent="0.5">
      <c r="B140" s="108"/>
      <c r="C140" s="105"/>
      <c r="D140" s="59" t="s">
        <v>84</v>
      </c>
      <c r="E140" s="61" t="s">
        <v>83</v>
      </c>
      <c r="F140" s="68">
        <f>VLOOKUP(D140,'FD - HID Tariffs Smoothed'!$C$9:$H$106,6,FALSE)</f>
        <v>60.948672666396192</v>
      </c>
      <c r="G140" s="92">
        <f t="shared" ref="G140:J140" si="123">F140*(1+(IF(G$10&gt;0,(G$10/F$10-1),G$9)))*(1-G$11)+G$12</f>
        <v>61.473187921700806</v>
      </c>
      <c r="H140" s="68">
        <f t="shared" si="123"/>
        <v>62.868629287523412</v>
      </c>
      <c r="I140" s="68">
        <f t="shared" si="123"/>
        <v>64.29574717235019</v>
      </c>
      <c r="J140" s="68">
        <f t="shared" si="123"/>
        <v>65.755260633162536</v>
      </c>
    </row>
    <row r="141" spans="2:10" ht="14.65" thickBot="1" x14ac:dyDescent="0.5">
      <c r="B141" s="108"/>
      <c r="C141" s="105"/>
      <c r="D141" s="61" t="s">
        <v>95</v>
      </c>
      <c r="E141" s="61" t="s">
        <v>94</v>
      </c>
      <c r="F141" s="68">
        <f>VLOOKUP(D141,'FD - HID Tariffs Smoothed'!$C$9:$H$106,6,FALSE)</f>
        <v>60.948672666396192</v>
      </c>
      <c r="G141" s="92">
        <f t="shared" ref="G141:J141" si="124">F141*(1+(IF(G$10&gt;0,(G$10/F$10-1),G$9)))*(1-G$11)+G$12</f>
        <v>61.473187921700806</v>
      </c>
      <c r="H141" s="68">
        <f t="shared" si="124"/>
        <v>62.868629287523412</v>
      </c>
      <c r="I141" s="68">
        <f t="shared" si="124"/>
        <v>64.29574717235019</v>
      </c>
      <c r="J141" s="68">
        <f t="shared" si="124"/>
        <v>65.755260633162536</v>
      </c>
    </row>
    <row r="142" spans="2:10" ht="14.65" thickBot="1" x14ac:dyDescent="0.5">
      <c r="B142" s="108"/>
      <c r="C142" s="105"/>
      <c r="D142" s="61" t="s">
        <v>93</v>
      </c>
      <c r="E142" s="61" t="s">
        <v>92</v>
      </c>
      <c r="F142" s="68">
        <f>VLOOKUP(D142,'FD - HID Tariffs Smoothed'!$C$9:$H$106,6,FALSE)</f>
        <v>60.948672666396192</v>
      </c>
      <c r="G142" s="92">
        <f t="shared" ref="G142:J142" si="125">F142*(1+(IF(G$10&gt;0,(G$10/F$10-1),G$9)))*(1-G$11)+G$12</f>
        <v>61.473187921700806</v>
      </c>
      <c r="H142" s="68">
        <f t="shared" si="125"/>
        <v>62.868629287523412</v>
      </c>
      <c r="I142" s="68">
        <f t="shared" si="125"/>
        <v>64.29574717235019</v>
      </c>
      <c r="J142" s="68">
        <f t="shared" si="125"/>
        <v>65.755260633162536</v>
      </c>
    </row>
    <row r="143" spans="2:10" ht="14.65" thickBot="1" x14ac:dyDescent="0.5">
      <c r="B143" s="108"/>
      <c r="C143" s="105"/>
      <c r="D143" s="61" t="s">
        <v>87</v>
      </c>
      <c r="E143" s="61" t="s">
        <v>225</v>
      </c>
      <c r="F143" s="68">
        <f>VLOOKUP(D143,'FD - HID Tariffs Smoothed'!$C$9:$H$106,6,FALSE)</f>
        <v>60.948672666396192</v>
      </c>
      <c r="G143" s="92">
        <f t="shared" ref="G143:J143" si="126">F143*(1+(IF(G$10&gt;0,(G$10/F$10-1),G$9)))*(1-G$11)+G$12</f>
        <v>61.473187921700806</v>
      </c>
      <c r="H143" s="68">
        <f t="shared" si="126"/>
        <v>62.868629287523412</v>
      </c>
      <c r="I143" s="68">
        <f t="shared" si="126"/>
        <v>64.29574717235019</v>
      </c>
      <c r="J143" s="68">
        <f t="shared" si="126"/>
        <v>65.755260633162536</v>
      </c>
    </row>
    <row r="144" spans="2:10" ht="14.65" thickBot="1" x14ac:dyDescent="0.5">
      <c r="B144" s="109"/>
      <c r="C144" s="106"/>
      <c r="D144" s="63" t="s">
        <v>88</v>
      </c>
      <c r="E144" s="63" t="s">
        <v>226</v>
      </c>
      <c r="F144" s="74">
        <f>VLOOKUP(D144,'FD - HID Tariffs Smoothed'!$C$9:$H$106,6,FALSE)</f>
        <v>60.948672666396192</v>
      </c>
      <c r="G144" s="96">
        <f t="shared" ref="G144:J144" si="127">F144*(1+(IF(G$10&gt;0,(G$10/F$10-1),G$9)))*(1-G$11)+G$12</f>
        <v>61.473187921700806</v>
      </c>
      <c r="H144" s="74">
        <f t="shared" si="127"/>
        <v>62.868629287523412</v>
      </c>
      <c r="I144" s="74">
        <f t="shared" si="127"/>
        <v>64.29574717235019</v>
      </c>
      <c r="J144" s="74">
        <f t="shared" si="127"/>
        <v>65.755260633162536</v>
      </c>
    </row>
  </sheetData>
  <mergeCells count="9">
    <mergeCell ref="H14:J14"/>
    <mergeCell ref="B89:B144"/>
    <mergeCell ref="C89:C116"/>
    <mergeCell ref="C117:C144"/>
    <mergeCell ref="B17:B88"/>
    <mergeCell ref="C17:C50"/>
    <mergeCell ref="C51:C52"/>
    <mergeCell ref="C53:C54"/>
    <mergeCell ref="C55:C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BA7A-4F61-4595-ADF4-0A2F3B6527D3}">
  <dimension ref="A1:AN101"/>
  <sheetViews>
    <sheetView workbookViewId="0">
      <selection activeCell="E35" sqref="E35"/>
    </sheetView>
  </sheetViews>
  <sheetFormatPr defaultColWidth="7.1328125" defaultRowHeight="14.25" x14ac:dyDescent="0.45"/>
  <cols>
    <col min="1" max="1" width="3.73046875" customWidth="1"/>
    <col min="2" max="2" width="11.265625" customWidth="1"/>
    <col min="3" max="3" width="16.1328125" customWidth="1"/>
    <col min="4" max="8" width="9.59765625" customWidth="1"/>
    <col min="9" max="9" width="3.73046875" customWidth="1"/>
    <col min="10" max="10" width="11.265625" customWidth="1"/>
    <col min="11" max="11" width="16.1328125" customWidth="1"/>
    <col min="12" max="16" width="9.59765625" customWidth="1"/>
    <col min="18" max="18" width="11.265625" customWidth="1"/>
    <col min="19" max="19" width="16.1328125" customWidth="1"/>
    <col min="20" max="24" width="9.59765625" customWidth="1"/>
    <col min="26" max="26" width="11.265625" customWidth="1"/>
    <col min="27" max="27" width="16.1328125" customWidth="1"/>
    <col min="28" max="32" width="9.59765625" customWidth="1"/>
    <col min="34" max="34" width="11.265625" customWidth="1"/>
    <col min="35" max="35" width="16.1328125" customWidth="1"/>
    <col min="36" max="40" width="9.59765625" customWidth="1"/>
  </cols>
  <sheetData>
    <row r="1" spans="1:40" ht="19.5" x14ac:dyDescent="0.6">
      <c r="A1" s="32" t="s">
        <v>278</v>
      </c>
      <c r="B1" s="32"/>
      <c r="C1" s="33"/>
      <c r="D1" s="33"/>
      <c r="F1" s="33"/>
      <c r="G1" s="33"/>
      <c r="H1" s="32"/>
      <c r="J1" s="32"/>
      <c r="K1" s="33"/>
      <c r="L1" s="33"/>
      <c r="N1" s="33"/>
      <c r="O1" s="33"/>
      <c r="P1" s="32"/>
      <c r="R1" s="32"/>
      <c r="S1" s="33"/>
      <c r="T1" s="33"/>
      <c r="V1" s="33"/>
      <c r="W1" s="33"/>
      <c r="X1" s="32"/>
      <c r="Z1" s="32"/>
      <c r="AA1" s="33"/>
      <c r="AB1" s="33"/>
      <c r="AD1" s="33"/>
      <c r="AE1" s="33"/>
      <c r="AF1" s="32"/>
      <c r="AH1" s="32"/>
      <c r="AI1" s="33"/>
      <c r="AJ1" s="33"/>
      <c r="AL1" s="33"/>
      <c r="AM1" s="33"/>
      <c r="AN1" s="32"/>
    </row>
    <row r="2" spans="1:40" ht="17.25" thickBot="1" x14ac:dyDescent="0.55000000000000004">
      <c r="A2" s="34" t="s">
        <v>238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R2" s="34"/>
      <c r="S2" s="34"/>
      <c r="T2" s="34"/>
      <c r="U2" s="34"/>
      <c r="V2" s="34"/>
      <c r="W2" s="34"/>
      <c r="X2" s="34"/>
      <c r="Z2" s="34"/>
      <c r="AA2" s="34"/>
      <c r="AB2" s="34"/>
      <c r="AC2" s="34"/>
      <c r="AD2" s="34"/>
      <c r="AE2" s="34"/>
      <c r="AF2" s="34"/>
      <c r="AH2" s="34"/>
      <c r="AI2" s="34"/>
      <c r="AJ2" s="34"/>
      <c r="AK2" s="34"/>
      <c r="AL2" s="34"/>
      <c r="AM2" s="34"/>
      <c r="AN2" s="34"/>
    </row>
    <row r="3" spans="1:40" ht="15" thickTop="1" thickBot="1" x14ac:dyDescent="0.5">
      <c r="A3" s="35"/>
      <c r="B3" s="36" t="s">
        <v>239</v>
      </c>
      <c r="C3" s="37">
        <v>2.4166123692547892E-2</v>
      </c>
      <c r="F3" t="s">
        <v>240</v>
      </c>
      <c r="G3" s="38" t="s">
        <v>101</v>
      </c>
      <c r="N3" t="s">
        <v>240</v>
      </c>
      <c r="O3" s="38" t="s">
        <v>102</v>
      </c>
      <c r="V3" t="s">
        <v>240</v>
      </c>
      <c r="W3" s="38" t="s">
        <v>103</v>
      </c>
      <c r="AD3" t="s">
        <v>240</v>
      </c>
      <c r="AE3" s="38" t="s">
        <v>104</v>
      </c>
      <c r="AL3" t="s">
        <v>240</v>
      </c>
      <c r="AM3" s="38" t="s">
        <v>105</v>
      </c>
    </row>
    <row r="4" spans="1:40" ht="4.1500000000000004" customHeight="1" thickTop="1" x14ac:dyDescent="0.45"/>
    <row r="5" spans="1:40" x14ac:dyDescent="0.45">
      <c r="F5" t="s">
        <v>241</v>
      </c>
      <c r="G5" t="s">
        <v>242</v>
      </c>
      <c r="N5" t="s">
        <v>241</v>
      </c>
      <c r="O5" t="s">
        <v>242</v>
      </c>
      <c r="V5" t="s">
        <v>241</v>
      </c>
      <c r="W5" t="s">
        <v>242</v>
      </c>
      <c r="AD5" t="s">
        <v>241</v>
      </c>
      <c r="AE5" t="s">
        <v>242</v>
      </c>
      <c r="AL5" t="s">
        <v>241</v>
      </c>
      <c r="AM5" t="s">
        <v>242</v>
      </c>
    </row>
    <row r="6" spans="1:40" x14ac:dyDescent="0.45">
      <c r="F6" s="39" t="s">
        <v>243</v>
      </c>
      <c r="G6" s="40">
        <v>0.97640409779868631</v>
      </c>
      <c r="N6" s="39" t="s">
        <v>243</v>
      </c>
      <c r="O6" s="40">
        <v>0.95336496219806655</v>
      </c>
      <c r="V6" s="39" t="s">
        <v>243</v>
      </c>
      <c r="W6" s="40">
        <v>0.93086945578788183</v>
      </c>
      <c r="AD6" s="39" t="s">
        <v>243</v>
      </c>
      <c r="AE6" s="40">
        <v>0.90890475114692093</v>
      </c>
      <c r="AL6" s="39" t="s">
        <v>243</v>
      </c>
      <c r="AM6" s="40">
        <v>0.88745832352854881</v>
      </c>
    </row>
    <row r="7" spans="1:40" x14ac:dyDescent="0.45">
      <c r="B7" s="41" t="s">
        <v>244</v>
      </c>
      <c r="C7" s="41" t="s">
        <v>245</v>
      </c>
      <c r="D7" s="42" t="s">
        <v>246</v>
      </c>
      <c r="E7" s="42" t="s">
        <v>24</v>
      </c>
      <c r="F7" s="42" t="s">
        <v>23</v>
      </c>
      <c r="G7" s="42" t="s">
        <v>15</v>
      </c>
      <c r="H7" s="42" t="s">
        <v>0</v>
      </c>
      <c r="J7" s="41" t="s">
        <v>244</v>
      </c>
      <c r="K7" s="41" t="s">
        <v>245</v>
      </c>
      <c r="L7" s="42" t="s">
        <v>246</v>
      </c>
      <c r="M7" s="42" t="s">
        <v>24</v>
      </c>
      <c r="N7" s="42" t="s">
        <v>23</v>
      </c>
      <c r="O7" s="42" t="s">
        <v>15</v>
      </c>
      <c r="P7" s="42" t="s">
        <v>0</v>
      </c>
      <c r="R7" s="41" t="s">
        <v>244</v>
      </c>
      <c r="S7" s="41" t="s">
        <v>245</v>
      </c>
      <c r="T7" s="42" t="s">
        <v>246</v>
      </c>
      <c r="U7" s="42" t="s">
        <v>24</v>
      </c>
      <c r="V7" s="42" t="s">
        <v>23</v>
      </c>
      <c r="W7" s="42" t="s">
        <v>15</v>
      </c>
      <c r="X7" s="42" t="s">
        <v>0</v>
      </c>
      <c r="Z7" s="41" t="s">
        <v>244</v>
      </c>
      <c r="AA7" s="41" t="s">
        <v>245</v>
      </c>
      <c r="AB7" s="42" t="s">
        <v>246</v>
      </c>
      <c r="AC7" s="42" t="s">
        <v>24</v>
      </c>
      <c r="AD7" s="42" t="s">
        <v>23</v>
      </c>
      <c r="AE7" s="42" t="s">
        <v>15</v>
      </c>
      <c r="AF7" s="42" t="s">
        <v>0</v>
      </c>
      <c r="AH7" s="41" t="s">
        <v>244</v>
      </c>
      <c r="AI7" s="41" t="s">
        <v>245</v>
      </c>
      <c r="AJ7" s="42" t="s">
        <v>246</v>
      </c>
      <c r="AK7" s="42" t="s">
        <v>24</v>
      </c>
      <c r="AL7" s="42" t="s">
        <v>23</v>
      </c>
      <c r="AM7" s="42" t="s">
        <v>15</v>
      </c>
      <c r="AN7" s="42" t="s">
        <v>0</v>
      </c>
    </row>
    <row r="8" spans="1:40" x14ac:dyDescent="0.45">
      <c r="B8" s="43" t="s">
        <v>247</v>
      </c>
      <c r="D8" s="44"/>
      <c r="E8" s="44"/>
      <c r="F8" s="44"/>
      <c r="G8" s="44"/>
      <c r="H8" s="44"/>
      <c r="J8" s="43" t="s">
        <v>247</v>
      </c>
      <c r="L8" s="44"/>
      <c r="M8" s="44"/>
      <c r="N8" s="44"/>
      <c r="O8" s="44"/>
      <c r="P8" s="44"/>
      <c r="R8" s="43" t="s">
        <v>247</v>
      </c>
      <c r="T8" s="44"/>
      <c r="U8" s="44"/>
      <c r="V8" s="44"/>
      <c r="W8" s="44"/>
      <c r="X8" s="44"/>
      <c r="Z8" s="43" t="s">
        <v>247</v>
      </c>
      <c r="AB8" s="44"/>
      <c r="AC8" s="44"/>
      <c r="AD8" s="44"/>
      <c r="AE8" s="44"/>
      <c r="AF8" s="44"/>
      <c r="AH8" s="43" t="s">
        <v>247</v>
      </c>
      <c r="AJ8" s="44"/>
      <c r="AK8" s="44"/>
      <c r="AL8" s="44"/>
      <c r="AM8" s="44"/>
      <c r="AN8" s="44"/>
    </row>
    <row r="9" spans="1:40" x14ac:dyDescent="0.45">
      <c r="B9" s="43"/>
      <c r="C9" t="s">
        <v>5</v>
      </c>
      <c r="D9" s="45">
        <v>3.0291611306526076</v>
      </c>
      <c r="E9" s="45">
        <v>12.281668271846316</v>
      </c>
      <c r="F9" s="45">
        <v>52.857571874083334</v>
      </c>
      <c r="G9" s="45">
        <v>66.59486315682507</v>
      </c>
      <c r="H9" s="45">
        <v>81.739407582206596</v>
      </c>
      <c r="J9" s="43"/>
      <c r="K9" t="s">
        <v>5</v>
      </c>
      <c r="L9" s="45">
        <v>3.0291611306526076</v>
      </c>
      <c r="M9" s="45">
        <v>12.281668271846316</v>
      </c>
      <c r="N9" s="45">
        <v>52.857571874083334</v>
      </c>
      <c r="O9" s="45">
        <v>66.59486315682507</v>
      </c>
      <c r="P9" s="45">
        <v>81.739407582206596</v>
      </c>
      <c r="R9" s="43"/>
      <c r="S9" t="s">
        <v>5</v>
      </c>
      <c r="T9" s="45">
        <v>3.0291611306526076</v>
      </c>
      <c r="U9" s="45">
        <v>12.281668271846316</v>
      </c>
      <c r="V9" s="45">
        <v>52.857571874083334</v>
      </c>
      <c r="W9" s="45">
        <v>66.59486315682507</v>
      </c>
      <c r="X9" s="45">
        <v>81.739407582206596</v>
      </c>
      <c r="Z9" s="43"/>
      <c r="AA9" t="s">
        <v>5</v>
      </c>
      <c r="AB9" s="45">
        <v>3.0291611306526076</v>
      </c>
      <c r="AC9" s="45">
        <v>12.281668271846316</v>
      </c>
      <c r="AD9" s="45">
        <v>52.857571874083334</v>
      </c>
      <c r="AE9" s="45">
        <v>66.59486315682507</v>
      </c>
      <c r="AF9" s="45">
        <v>81.739407582206596</v>
      </c>
      <c r="AH9" s="43"/>
      <c r="AI9" t="s">
        <v>5</v>
      </c>
      <c r="AJ9" s="45">
        <v>3.0291611306526076</v>
      </c>
      <c r="AK9" s="45">
        <v>12.281668271846316</v>
      </c>
      <c r="AL9" s="45">
        <v>52.857571874083334</v>
      </c>
      <c r="AM9" s="45">
        <v>66.59486315682507</v>
      </c>
      <c r="AN9" s="45">
        <v>81.739407582206596</v>
      </c>
    </row>
    <row r="10" spans="1:40" x14ac:dyDescent="0.45">
      <c r="B10" s="43"/>
      <c r="C10" t="s">
        <v>2</v>
      </c>
      <c r="D10" s="45">
        <v>3.0291611306526076</v>
      </c>
      <c r="E10" s="45">
        <v>12.420664131211854</v>
      </c>
      <c r="F10" s="45">
        <v>52.988490080135456</v>
      </c>
      <c r="G10" s="45">
        <v>67.463909949233454</v>
      </c>
      <c r="H10" s="45">
        <v>83.609677975885475</v>
      </c>
      <c r="J10" s="43"/>
      <c r="K10" t="s">
        <v>2</v>
      </c>
      <c r="L10" s="45">
        <v>3.0291611306526076</v>
      </c>
      <c r="M10" s="45">
        <v>12.420664131211854</v>
      </c>
      <c r="N10" s="45">
        <v>52.988490080135456</v>
      </c>
      <c r="O10" s="45">
        <v>67.463909949233454</v>
      </c>
      <c r="P10" s="45">
        <v>83.609677975885475</v>
      </c>
      <c r="R10" s="43"/>
      <c r="S10" t="s">
        <v>2</v>
      </c>
      <c r="T10" s="45">
        <v>3.0291611306526076</v>
      </c>
      <c r="U10" s="45">
        <v>12.420664131211854</v>
      </c>
      <c r="V10" s="45">
        <v>52.988490080135456</v>
      </c>
      <c r="W10" s="45">
        <v>67.463909949233454</v>
      </c>
      <c r="X10" s="45">
        <v>83.609677975885475</v>
      </c>
      <c r="Z10" s="43"/>
      <c r="AA10" t="s">
        <v>2</v>
      </c>
      <c r="AB10" s="45">
        <v>3.0291611306526076</v>
      </c>
      <c r="AC10" s="45">
        <v>12.420664131211854</v>
      </c>
      <c r="AD10" s="45">
        <v>52.988490080135456</v>
      </c>
      <c r="AE10" s="45">
        <v>67.463909949233454</v>
      </c>
      <c r="AF10" s="45">
        <v>83.609677975885475</v>
      </c>
      <c r="AH10" s="43"/>
      <c r="AI10" t="s">
        <v>2</v>
      </c>
      <c r="AJ10" s="45">
        <v>3.0291611306526076</v>
      </c>
      <c r="AK10" s="45">
        <v>12.420664131211854</v>
      </c>
      <c r="AL10" s="45">
        <v>52.988490080135456</v>
      </c>
      <c r="AM10" s="45">
        <v>67.463909949233454</v>
      </c>
      <c r="AN10" s="45">
        <v>83.609677975885475</v>
      </c>
    </row>
    <row r="11" spans="1:40" x14ac:dyDescent="0.45">
      <c r="B11" s="43"/>
      <c r="C11" t="s">
        <v>4</v>
      </c>
      <c r="D11" s="45">
        <v>3.0291611306526076</v>
      </c>
      <c r="E11" s="45">
        <v>12.823020566217348</v>
      </c>
      <c r="F11" s="45">
        <v>53.36746383449686</v>
      </c>
      <c r="G11" s="45">
        <v>69.979571716731357</v>
      </c>
      <c r="H11" s="45">
        <v>89.002710197047449</v>
      </c>
      <c r="J11" s="43"/>
      <c r="K11" t="s">
        <v>4</v>
      </c>
      <c r="L11" s="45">
        <v>3.0291611306526076</v>
      </c>
      <c r="M11" s="45">
        <v>12.823020566217348</v>
      </c>
      <c r="N11" s="45">
        <v>53.36746383449686</v>
      </c>
      <c r="O11" s="45">
        <v>69.979571716731357</v>
      </c>
      <c r="P11" s="45">
        <v>89.002710197047449</v>
      </c>
      <c r="R11" s="43"/>
      <c r="S11" t="s">
        <v>4</v>
      </c>
      <c r="T11" s="45">
        <v>3.0291611306526076</v>
      </c>
      <c r="U11" s="45">
        <v>12.823020566217348</v>
      </c>
      <c r="V11" s="45">
        <v>53.36746383449686</v>
      </c>
      <c r="W11" s="45">
        <v>69.979571716731357</v>
      </c>
      <c r="X11" s="45">
        <v>89.002710197047449</v>
      </c>
      <c r="Z11" s="43"/>
      <c r="AA11" t="s">
        <v>4</v>
      </c>
      <c r="AB11" s="45">
        <v>3.0291611306526076</v>
      </c>
      <c r="AC11" s="45">
        <v>12.823020566217348</v>
      </c>
      <c r="AD11" s="45">
        <v>53.36746383449686</v>
      </c>
      <c r="AE11" s="45">
        <v>69.979571716731357</v>
      </c>
      <c r="AF11" s="45">
        <v>89.002710197047449</v>
      </c>
      <c r="AH11" s="43"/>
      <c r="AI11" t="s">
        <v>4</v>
      </c>
      <c r="AJ11" s="45">
        <v>3.0291611306526076</v>
      </c>
      <c r="AK11" s="45">
        <v>12.823020566217348</v>
      </c>
      <c r="AL11" s="45">
        <v>53.36746383449686</v>
      </c>
      <c r="AM11" s="45">
        <v>69.979571716731357</v>
      </c>
      <c r="AN11" s="45">
        <v>89.002710197047449</v>
      </c>
    </row>
    <row r="12" spans="1:40" x14ac:dyDescent="0.45">
      <c r="B12" s="43"/>
      <c r="C12" t="s">
        <v>111</v>
      </c>
      <c r="D12" s="45">
        <v>3.0291611306526076</v>
      </c>
      <c r="E12" s="45">
        <v>12.310930558028533</v>
      </c>
      <c r="F12" s="45">
        <v>52.885133601673253</v>
      </c>
      <c r="G12" s="45">
        <v>66.777820376279479</v>
      </c>
      <c r="H12" s="45">
        <v>82.132018534360142</v>
      </c>
      <c r="J12" s="43"/>
      <c r="K12" t="s">
        <v>111</v>
      </c>
      <c r="L12" s="45">
        <v>3.0291611306526076</v>
      </c>
      <c r="M12" s="45">
        <v>12.310930558028533</v>
      </c>
      <c r="N12" s="45">
        <v>52.885133601673253</v>
      </c>
      <c r="O12" s="45">
        <v>66.777820376279479</v>
      </c>
      <c r="P12" s="45">
        <v>82.132018534360142</v>
      </c>
      <c r="R12" s="43"/>
      <c r="S12" t="s">
        <v>111</v>
      </c>
      <c r="T12" s="45">
        <v>3.0291611306526076</v>
      </c>
      <c r="U12" s="45">
        <v>12.310930558028533</v>
      </c>
      <c r="V12" s="45">
        <v>52.885133601673253</v>
      </c>
      <c r="W12" s="45">
        <v>66.777820376279479</v>
      </c>
      <c r="X12" s="45">
        <v>82.132018534360142</v>
      </c>
      <c r="Z12" s="43"/>
      <c r="AA12" t="s">
        <v>111</v>
      </c>
      <c r="AB12" s="45">
        <v>3.0291611306526076</v>
      </c>
      <c r="AC12" s="45">
        <v>12.310930558028533</v>
      </c>
      <c r="AD12" s="45">
        <v>52.885133601673253</v>
      </c>
      <c r="AE12" s="45">
        <v>66.777820376279479</v>
      </c>
      <c r="AF12" s="45">
        <v>82.132018534360142</v>
      </c>
      <c r="AH12" s="43"/>
      <c r="AI12" t="s">
        <v>111</v>
      </c>
      <c r="AJ12" s="45">
        <v>3.0291611306526076</v>
      </c>
      <c r="AK12" s="45">
        <v>12.310930558028533</v>
      </c>
      <c r="AL12" s="45">
        <v>52.885133601673253</v>
      </c>
      <c r="AM12" s="45">
        <v>66.777820376279479</v>
      </c>
      <c r="AN12" s="45">
        <v>82.132018534360142</v>
      </c>
    </row>
    <row r="13" spans="1:40" x14ac:dyDescent="0.45">
      <c r="B13" s="43"/>
      <c r="C13" t="s">
        <v>18</v>
      </c>
      <c r="D13" s="45">
        <v>3.0291611306526076</v>
      </c>
      <c r="E13" s="45">
        <v>12.310930558028533</v>
      </c>
      <c r="F13" s="45">
        <v>52.885133601673253</v>
      </c>
      <c r="G13" s="45">
        <v>66.777820376279479</v>
      </c>
      <c r="H13" s="45">
        <v>82.132018534360142</v>
      </c>
      <c r="J13" s="43"/>
      <c r="K13" t="s">
        <v>18</v>
      </c>
      <c r="L13" s="45">
        <v>3.0291611306526076</v>
      </c>
      <c r="M13" s="45">
        <v>12.310930558028533</v>
      </c>
      <c r="N13" s="45">
        <v>52.885133601673253</v>
      </c>
      <c r="O13" s="45">
        <v>66.777820376279479</v>
      </c>
      <c r="P13" s="45">
        <v>82.132018534360142</v>
      </c>
      <c r="R13" s="43"/>
      <c r="S13" t="s">
        <v>18</v>
      </c>
      <c r="T13" s="45">
        <v>3.0291611306526076</v>
      </c>
      <c r="U13" s="45">
        <v>12.310930558028533</v>
      </c>
      <c r="V13" s="45">
        <v>52.885133601673253</v>
      </c>
      <c r="W13" s="45">
        <v>66.777820376279479</v>
      </c>
      <c r="X13" s="45">
        <v>82.132018534360142</v>
      </c>
      <c r="Z13" s="43"/>
      <c r="AA13" t="s">
        <v>18</v>
      </c>
      <c r="AB13" s="45">
        <v>3.0291611306526076</v>
      </c>
      <c r="AC13" s="45">
        <v>12.310930558028533</v>
      </c>
      <c r="AD13" s="45">
        <v>52.885133601673253</v>
      </c>
      <c r="AE13" s="45">
        <v>66.777820376279479</v>
      </c>
      <c r="AF13" s="45">
        <v>82.132018534360142</v>
      </c>
      <c r="AH13" s="43"/>
      <c r="AI13" t="s">
        <v>18</v>
      </c>
      <c r="AJ13" s="45">
        <v>3.0291611306526076</v>
      </c>
      <c r="AK13" s="45">
        <v>12.310930558028533</v>
      </c>
      <c r="AL13" s="45">
        <v>52.885133601673253</v>
      </c>
      <c r="AM13" s="45">
        <v>66.777820376279479</v>
      </c>
      <c r="AN13" s="45">
        <v>82.132018534360142</v>
      </c>
    </row>
    <row r="14" spans="1:40" x14ac:dyDescent="0.45">
      <c r="B14" s="43"/>
      <c r="C14" t="s">
        <v>7</v>
      </c>
      <c r="D14" s="45">
        <v>3.0291611306526076</v>
      </c>
      <c r="E14" s="45">
        <v>17.651297786283333</v>
      </c>
      <c r="F14" s="45">
        <v>57.915148886833663</v>
      </c>
      <c r="G14" s="45">
        <v>100.16751292670618</v>
      </c>
      <c r="H14" s="45">
        <v>153.74057033478914</v>
      </c>
      <c r="J14" s="43"/>
      <c r="K14" t="s">
        <v>7</v>
      </c>
      <c r="L14" s="45">
        <v>3.0291611306526076</v>
      </c>
      <c r="M14" s="45">
        <v>17.651297786283333</v>
      </c>
      <c r="N14" s="45">
        <v>57.915148886833663</v>
      </c>
      <c r="O14" s="45">
        <v>100.16751292670618</v>
      </c>
      <c r="P14" s="45">
        <v>153.74057033478914</v>
      </c>
      <c r="R14" s="43"/>
      <c r="S14" t="s">
        <v>7</v>
      </c>
      <c r="T14" s="45">
        <v>3.0291611306526076</v>
      </c>
      <c r="U14" s="45">
        <v>17.651297786283333</v>
      </c>
      <c r="V14" s="45">
        <v>57.915148886833663</v>
      </c>
      <c r="W14" s="45">
        <v>100.16751292670618</v>
      </c>
      <c r="X14" s="45">
        <v>153.74057033478914</v>
      </c>
      <c r="Z14" s="43"/>
      <c r="AA14" t="s">
        <v>7</v>
      </c>
      <c r="AB14" s="45">
        <v>3.0291611306526076</v>
      </c>
      <c r="AC14" s="45">
        <v>17.651297786283333</v>
      </c>
      <c r="AD14" s="45">
        <v>57.915148886833663</v>
      </c>
      <c r="AE14" s="45">
        <v>100.16751292670618</v>
      </c>
      <c r="AF14" s="45">
        <v>153.74057033478914</v>
      </c>
      <c r="AH14" s="43"/>
      <c r="AI14" t="s">
        <v>7</v>
      </c>
      <c r="AJ14" s="45">
        <v>3.0291611306526076</v>
      </c>
      <c r="AK14" s="45">
        <v>17.651297786283333</v>
      </c>
      <c r="AL14" s="45">
        <v>57.915148886833663</v>
      </c>
      <c r="AM14" s="45">
        <v>100.16751292670618</v>
      </c>
      <c r="AN14" s="45">
        <v>153.74057033478914</v>
      </c>
    </row>
    <row r="15" spans="1:40" x14ac:dyDescent="0.45">
      <c r="B15" s="43"/>
      <c r="C15" t="s">
        <v>19</v>
      </c>
      <c r="D15" s="45">
        <v>3.0291611306526076</v>
      </c>
      <c r="E15" s="45">
        <v>15.800458185258041</v>
      </c>
      <c r="F15" s="45">
        <v>56.171869616771218</v>
      </c>
      <c r="G15" s="45">
        <v>88.595468796215826</v>
      </c>
      <c r="H15" s="45">
        <v>128.92403272392488</v>
      </c>
      <c r="J15" s="43"/>
      <c r="K15" t="s">
        <v>19</v>
      </c>
      <c r="L15" s="45">
        <v>3.0291611306526076</v>
      </c>
      <c r="M15" s="45">
        <v>15.800458185258041</v>
      </c>
      <c r="N15" s="45">
        <v>56.171869616771218</v>
      </c>
      <c r="O15" s="45">
        <v>88.595468796215826</v>
      </c>
      <c r="P15" s="45">
        <v>128.92403272392488</v>
      </c>
      <c r="R15" s="43"/>
      <c r="S15" t="s">
        <v>19</v>
      </c>
      <c r="T15" s="45">
        <v>3.0291611306526076</v>
      </c>
      <c r="U15" s="45">
        <v>15.800458185258041</v>
      </c>
      <c r="V15" s="45">
        <v>56.171869616771218</v>
      </c>
      <c r="W15" s="45">
        <v>88.595468796215826</v>
      </c>
      <c r="X15" s="45">
        <v>128.92403272392488</v>
      </c>
      <c r="Z15" s="43"/>
      <c r="AA15" t="s">
        <v>19</v>
      </c>
      <c r="AB15" s="45">
        <v>3.0291611306526076</v>
      </c>
      <c r="AC15" s="45">
        <v>15.800458185258041</v>
      </c>
      <c r="AD15" s="45">
        <v>56.171869616771218</v>
      </c>
      <c r="AE15" s="45">
        <v>88.595468796215826</v>
      </c>
      <c r="AF15" s="45">
        <v>128.92403272392488</v>
      </c>
      <c r="AH15" s="43"/>
      <c r="AI15" t="s">
        <v>19</v>
      </c>
      <c r="AJ15" s="45">
        <v>3.0291611306526076</v>
      </c>
      <c r="AK15" s="45">
        <v>15.800458185258041</v>
      </c>
      <c r="AL15" s="45">
        <v>56.171869616771218</v>
      </c>
      <c r="AM15" s="45">
        <v>88.595468796215826</v>
      </c>
      <c r="AN15" s="45">
        <v>128.92403272392488</v>
      </c>
    </row>
    <row r="16" spans="1:40" x14ac:dyDescent="0.45">
      <c r="B16" s="43"/>
      <c r="C16" t="s">
        <v>116</v>
      </c>
      <c r="D16" s="45">
        <v>3.0291611306526076</v>
      </c>
      <c r="E16" s="45">
        <v>12.310930558028533</v>
      </c>
      <c r="F16" s="45">
        <v>52.885133601673253</v>
      </c>
      <c r="G16" s="45">
        <v>66.777820376279479</v>
      </c>
      <c r="H16" s="45">
        <v>82.132018534360142</v>
      </c>
      <c r="J16" s="43"/>
      <c r="K16" t="s">
        <v>116</v>
      </c>
      <c r="L16" s="45">
        <v>3.0291611306526076</v>
      </c>
      <c r="M16" s="45">
        <v>12.310930558028533</v>
      </c>
      <c r="N16" s="45">
        <v>52.885133601673253</v>
      </c>
      <c r="O16" s="45">
        <v>66.777820376279479</v>
      </c>
      <c r="P16" s="45">
        <v>82.132018534360142</v>
      </c>
      <c r="R16" s="43"/>
      <c r="S16" t="s">
        <v>116</v>
      </c>
      <c r="T16" s="45">
        <v>3.0291611306526076</v>
      </c>
      <c r="U16" s="45">
        <v>12.310930558028533</v>
      </c>
      <c r="V16" s="45">
        <v>52.885133601673253</v>
      </c>
      <c r="W16" s="45">
        <v>66.777820376279479</v>
      </c>
      <c r="X16" s="45">
        <v>82.132018534360142</v>
      </c>
      <c r="Z16" s="43"/>
      <c r="AA16" t="s">
        <v>116</v>
      </c>
      <c r="AB16" s="45">
        <v>3.0291611306526076</v>
      </c>
      <c r="AC16" s="45">
        <v>12.310930558028533</v>
      </c>
      <c r="AD16" s="45">
        <v>52.885133601673253</v>
      </c>
      <c r="AE16" s="45">
        <v>66.777820376279479</v>
      </c>
      <c r="AF16" s="45">
        <v>82.132018534360142</v>
      </c>
      <c r="AH16" s="43"/>
      <c r="AI16" t="s">
        <v>116</v>
      </c>
      <c r="AJ16" s="45">
        <v>3.0291611306526076</v>
      </c>
      <c r="AK16" s="45">
        <v>12.310930558028533</v>
      </c>
      <c r="AL16" s="45">
        <v>52.885133601673253</v>
      </c>
      <c r="AM16" s="45">
        <v>66.777820376279479</v>
      </c>
      <c r="AN16" s="45">
        <v>82.132018534360142</v>
      </c>
    </row>
    <row r="17" spans="2:40" x14ac:dyDescent="0.45">
      <c r="B17" s="43"/>
      <c r="C17" t="s">
        <v>118</v>
      </c>
      <c r="D17" s="45">
        <v>3.0291611306526076</v>
      </c>
      <c r="E17" s="45">
        <v>12.310930558028533</v>
      </c>
      <c r="F17" s="45">
        <v>52.885133601673253</v>
      </c>
      <c r="G17" s="45">
        <v>66.777820376279479</v>
      </c>
      <c r="H17" s="45">
        <v>82.132018534360142</v>
      </c>
      <c r="J17" s="43"/>
      <c r="K17" t="s">
        <v>118</v>
      </c>
      <c r="L17" s="45">
        <v>3.0291611306526076</v>
      </c>
      <c r="M17" s="45">
        <v>12.310930558028533</v>
      </c>
      <c r="N17" s="45">
        <v>52.885133601673253</v>
      </c>
      <c r="O17" s="45">
        <v>66.777820376279479</v>
      </c>
      <c r="P17" s="45">
        <v>82.132018534360142</v>
      </c>
      <c r="R17" s="43"/>
      <c r="S17" t="s">
        <v>118</v>
      </c>
      <c r="T17" s="45">
        <v>3.0291611306526076</v>
      </c>
      <c r="U17" s="45">
        <v>12.310930558028533</v>
      </c>
      <c r="V17" s="45">
        <v>52.885133601673253</v>
      </c>
      <c r="W17" s="45">
        <v>66.777820376279479</v>
      </c>
      <c r="X17" s="45">
        <v>82.132018534360142</v>
      </c>
      <c r="Z17" s="43"/>
      <c r="AA17" t="s">
        <v>118</v>
      </c>
      <c r="AB17" s="45">
        <v>3.0291611306526076</v>
      </c>
      <c r="AC17" s="45">
        <v>12.310930558028533</v>
      </c>
      <c r="AD17" s="45">
        <v>52.885133601673253</v>
      </c>
      <c r="AE17" s="45">
        <v>66.777820376279479</v>
      </c>
      <c r="AF17" s="45">
        <v>82.132018534360142</v>
      </c>
      <c r="AH17" s="43"/>
      <c r="AI17" t="s">
        <v>118</v>
      </c>
      <c r="AJ17" s="45">
        <v>3.0291611306526076</v>
      </c>
      <c r="AK17" s="45">
        <v>12.310930558028533</v>
      </c>
      <c r="AL17" s="45">
        <v>52.885133601673253</v>
      </c>
      <c r="AM17" s="45">
        <v>66.777820376279479</v>
      </c>
      <c r="AN17" s="45">
        <v>82.132018534360142</v>
      </c>
    </row>
    <row r="18" spans="2:40" x14ac:dyDescent="0.45">
      <c r="B18" s="43"/>
      <c r="C18" t="s">
        <v>16</v>
      </c>
      <c r="D18" s="45">
        <v>3.0291611306526076</v>
      </c>
      <c r="E18" s="45">
        <v>15.800458185258041</v>
      </c>
      <c r="F18" s="45">
        <v>56.171869616771218</v>
      </c>
      <c r="G18" s="45">
        <v>88.595468796215826</v>
      </c>
      <c r="H18" s="45">
        <v>128.92403272392488</v>
      </c>
      <c r="J18" s="43"/>
      <c r="K18" t="s">
        <v>16</v>
      </c>
      <c r="L18" s="45">
        <v>3.0291611306526076</v>
      </c>
      <c r="M18" s="45">
        <v>15.800458185258041</v>
      </c>
      <c r="N18" s="45">
        <v>56.171869616771218</v>
      </c>
      <c r="O18" s="45">
        <v>88.595468796215826</v>
      </c>
      <c r="P18" s="45">
        <v>128.92403272392488</v>
      </c>
      <c r="R18" s="43"/>
      <c r="S18" t="s">
        <v>16</v>
      </c>
      <c r="T18" s="45">
        <v>3.0291611306526076</v>
      </c>
      <c r="U18" s="45">
        <v>15.800458185258041</v>
      </c>
      <c r="V18" s="45">
        <v>56.171869616771218</v>
      </c>
      <c r="W18" s="45">
        <v>88.595468796215826</v>
      </c>
      <c r="X18" s="45">
        <v>128.92403272392488</v>
      </c>
      <c r="Z18" s="43"/>
      <c r="AA18" t="s">
        <v>16</v>
      </c>
      <c r="AB18" s="45">
        <v>3.0291611306526076</v>
      </c>
      <c r="AC18" s="45">
        <v>15.800458185258041</v>
      </c>
      <c r="AD18" s="45">
        <v>56.171869616771218</v>
      </c>
      <c r="AE18" s="45">
        <v>88.595468796215826</v>
      </c>
      <c r="AF18" s="45">
        <v>128.92403272392488</v>
      </c>
      <c r="AH18" s="43"/>
      <c r="AI18" t="s">
        <v>16</v>
      </c>
      <c r="AJ18" s="45">
        <v>3.0291611306526076</v>
      </c>
      <c r="AK18" s="45">
        <v>15.800458185258041</v>
      </c>
      <c r="AL18" s="45">
        <v>56.171869616771218</v>
      </c>
      <c r="AM18" s="45">
        <v>88.595468796215826</v>
      </c>
      <c r="AN18" s="45">
        <v>128.92403272392488</v>
      </c>
    </row>
    <row r="19" spans="2:40" x14ac:dyDescent="0.45">
      <c r="B19" s="43"/>
      <c r="C19" t="s">
        <v>17</v>
      </c>
      <c r="D19" s="45">
        <v>3.0291611306526076</v>
      </c>
      <c r="E19" s="45">
        <v>15.800458185258041</v>
      </c>
      <c r="F19" s="45">
        <v>56.171869616771218</v>
      </c>
      <c r="G19" s="45">
        <v>88.595468796215826</v>
      </c>
      <c r="H19" s="45">
        <v>128.92403272392488</v>
      </c>
      <c r="J19" s="43"/>
      <c r="K19" t="s">
        <v>17</v>
      </c>
      <c r="L19" s="45">
        <v>3.0291611306526076</v>
      </c>
      <c r="M19" s="45">
        <v>15.800458185258041</v>
      </c>
      <c r="N19" s="45">
        <v>56.171869616771218</v>
      </c>
      <c r="O19" s="45">
        <v>88.595468796215826</v>
      </c>
      <c r="P19" s="45">
        <v>128.92403272392488</v>
      </c>
      <c r="R19" s="43"/>
      <c r="S19" t="s">
        <v>17</v>
      </c>
      <c r="T19" s="45">
        <v>3.0291611306526076</v>
      </c>
      <c r="U19" s="45">
        <v>15.800458185258041</v>
      </c>
      <c r="V19" s="45">
        <v>56.171869616771218</v>
      </c>
      <c r="W19" s="45">
        <v>88.595468796215826</v>
      </c>
      <c r="X19" s="45">
        <v>128.92403272392488</v>
      </c>
      <c r="Z19" s="43"/>
      <c r="AA19" t="s">
        <v>17</v>
      </c>
      <c r="AB19" s="45">
        <v>3.0291611306526076</v>
      </c>
      <c r="AC19" s="45">
        <v>15.800458185258041</v>
      </c>
      <c r="AD19" s="45">
        <v>56.171869616771218</v>
      </c>
      <c r="AE19" s="45">
        <v>88.595468796215826</v>
      </c>
      <c r="AF19" s="45">
        <v>128.92403272392488</v>
      </c>
      <c r="AH19" s="43"/>
      <c r="AI19" t="s">
        <v>17</v>
      </c>
      <c r="AJ19" s="45">
        <v>3.0291611306526076</v>
      </c>
      <c r="AK19" s="45">
        <v>15.800458185258041</v>
      </c>
      <c r="AL19" s="45">
        <v>56.171869616771218</v>
      </c>
      <c r="AM19" s="45">
        <v>88.595468796215826</v>
      </c>
      <c r="AN19" s="45">
        <v>128.92403272392488</v>
      </c>
    </row>
    <row r="20" spans="2:40" x14ac:dyDescent="0.45">
      <c r="B20" s="43"/>
      <c r="C20" t="s">
        <v>122</v>
      </c>
      <c r="D20" s="45">
        <v>3.0291611306526076</v>
      </c>
      <c r="E20" s="45">
        <v>16.166236762535764</v>
      </c>
      <c r="F20" s="45">
        <v>56.516391211645228</v>
      </c>
      <c r="G20" s="45">
        <v>90.882434039395733</v>
      </c>
      <c r="H20" s="45">
        <v>133.83166962584434</v>
      </c>
      <c r="J20" s="43"/>
      <c r="K20" t="s">
        <v>122</v>
      </c>
      <c r="L20" s="45">
        <v>3.0291611306526076</v>
      </c>
      <c r="M20" s="45">
        <v>16.166236762535764</v>
      </c>
      <c r="N20" s="45">
        <v>56.516391211645228</v>
      </c>
      <c r="O20" s="45">
        <v>90.882434039395733</v>
      </c>
      <c r="P20" s="45">
        <v>133.83166962584434</v>
      </c>
      <c r="R20" s="43"/>
      <c r="S20" t="s">
        <v>122</v>
      </c>
      <c r="T20" s="45">
        <v>3.0291611306526076</v>
      </c>
      <c r="U20" s="45">
        <v>16.166236762535764</v>
      </c>
      <c r="V20" s="45">
        <v>56.516391211645228</v>
      </c>
      <c r="W20" s="45">
        <v>90.882434039395733</v>
      </c>
      <c r="X20" s="45">
        <v>133.83166962584434</v>
      </c>
      <c r="Z20" s="43"/>
      <c r="AA20" t="s">
        <v>122</v>
      </c>
      <c r="AB20" s="45">
        <v>3.0291611306526076</v>
      </c>
      <c r="AC20" s="45">
        <v>16.166236762535764</v>
      </c>
      <c r="AD20" s="45">
        <v>56.516391211645228</v>
      </c>
      <c r="AE20" s="45">
        <v>90.882434039395733</v>
      </c>
      <c r="AF20" s="45">
        <v>133.83166962584434</v>
      </c>
      <c r="AH20" s="43"/>
      <c r="AI20" t="s">
        <v>122</v>
      </c>
      <c r="AJ20" s="45">
        <v>3.0291611306526076</v>
      </c>
      <c r="AK20" s="45">
        <v>16.166236762535764</v>
      </c>
      <c r="AL20" s="45">
        <v>56.516391211645228</v>
      </c>
      <c r="AM20" s="45">
        <v>90.882434039395733</v>
      </c>
      <c r="AN20" s="45">
        <v>133.83166962584434</v>
      </c>
    </row>
    <row r="21" spans="2:40" x14ac:dyDescent="0.45">
      <c r="B21" s="43"/>
      <c r="C21" t="s">
        <v>124</v>
      </c>
      <c r="D21" s="45">
        <v>3.0291611306526076</v>
      </c>
      <c r="E21" s="45">
        <v>12.056237046684194</v>
      </c>
      <c r="F21" s="45">
        <v>52.645241436895695</v>
      </c>
      <c r="G21" s="45">
        <v>65.121882425869828</v>
      </c>
      <c r="H21" s="45">
        <v>78.563736380914122</v>
      </c>
      <c r="J21" s="43"/>
      <c r="K21" t="s">
        <v>124</v>
      </c>
      <c r="L21" s="45">
        <v>3.0291611306526076</v>
      </c>
      <c r="M21" s="45">
        <v>12.056237046684194</v>
      </c>
      <c r="N21" s="45">
        <v>52.645241436895695</v>
      </c>
      <c r="O21" s="45">
        <v>65.121882425869828</v>
      </c>
      <c r="P21" s="45">
        <v>78.563736380914122</v>
      </c>
      <c r="R21" s="43"/>
      <c r="S21" t="s">
        <v>124</v>
      </c>
      <c r="T21" s="45">
        <v>3.0291611306526076</v>
      </c>
      <c r="U21" s="45">
        <v>12.056237046684194</v>
      </c>
      <c r="V21" s="45">
        <v>52.645241436895695</v>
      </c>
      <c r="W21" s="45">
        <v>65.121882425869828</v>
      </c>
      <c r="X21" s="45">
        <v>78.563736380914122</v>
      </c>
      <c r="Z21" s="43"/>
      <c r="AA21" t="s">
        <v>124</v>
      </c>
      <c r="AB21" s="45">
        <v>3.0291611306526076</v>
      </c>
      <c r="AC21" s="45">
        <v>12.056237046684194</v>
      </c>
      <c r="AD21" s="45">
        <v>52.645241436895695</v>
      </c>
      <c r="AE21" s="45">
        <v>65.121882425869828</v>
      </c>
      <c r="AF21" s="45">
        <v>78.563736380914122</v>
      </c>
      <c r="AH21" s="43"/>
      <c r="AI21" t="s">
        <v>124</v>
      </c>
      <c r="AJ21" s="45">
        <v>3.0291611306526076</v>
      </c>
      <c r="AK21" s="45">
        <v>12.056237046684194</v>
      </c>
      <c r="AL21" s="45">
        <v>52.645241436895695</v>
      </c>
      <c r="AM21" s="45">
        <v>65.121882425869828</v>
      </c>
      <c r="AN21" s="45">
        <v>78.563736380914122</v>
      </c>
    </row>
    <row r="22" spans="2:40" x14ac:dyDescent="0.45">
      <c r="B22" s="43"/>
      <c r="C22" t="s">
        <v>6</v>
      </c>
      <c r="D22" s="45">
        <v>3.0291611306526076</v>
      </c>
      <c r="E22" s="45">
        <v>12.553013964748605</v>
      </c>
      <c r="F22" s="45">
        <v>53.113148489796139</v>
      </c>
      <c r="G22" s="45">
        <v>70.954244361274263</v>
      </c>
      <c r="H22" s="45">
        <v>89.661017913755856</v>
      </c>
      <c r="J22" s="43"/>
      <c r="K22" t="s">
        <v>6</v>
      </c>
      <c r="L22" s="45">
        <v>3.0291611306526076</v>
      </c>
      <c r="M22" s="45">
        <v>12.553013964748605</v>
      </c>
      <c r="N22" s="45">
        <v>53.113148489796139</v>
      </c>
      <c r="O22" s="45">
        <v>70.954244361274263</v>
      </c>
      <c r="P22" s="45">
        <v>89.661017913755856</v>
      </c>
      <c r="R22" s="43"/>
      <c r="S22" t="s">
        <v>6</v>
      </c>
      <c r="T22" s="45">
        <v>3.0291611306526076</v>
      </c>
      <c r="U22" s="45">
        <v>12.553013964748605</v>
      </c>
      <c r="V22" s="45">
        <v>53.113148489796139</v>
      </c>
      <c r="W22" s="45">
        <v>70.954244361274263</v>
      </c>
      <c r="X22" s="45">
        <v>89.661017913755856</v>
      </c>
      <c r="Z22" s="43"/>
      <c r="AA22" t="s">
        <v>6</v>
      </c>
      <c r="AB22" s="45">
        <v>3.0291611306526076</v>
      </c>
      <c r="AC22" s="45">
        <v>12.553013964748605</v>
      </c>
      <c r="AD22" s="45">
        <v>53.113148489796139</v>
      </c>
      <c r="AE22" s="45">
        <v>70.954244361274263</v>
      </c>
      <c r="AF22" s="45">
        <v>89.661017913755856</v>
      </c>
      <c r="AH22" s="43"/>
      <c r="AI22" t="s">
        <v>6</v>
      </c>
      <c r="AJ22" s="45">
        <v>3.0291611306526076</v>
      </c>
      <c r="AK22" s="45">
        <v>12.553013964748605</v>
      </c>
      <c r="AL22" s="45">
        <v>53.113148489796139</v>
      </c>
      <c r="AM22" s="45">
        <v>70.954244361274263</v>
      </c>
      <c r="AN22" s="45">
        <v>89.661017913755856</v>
      </c>
    </row>
    <row r="23" spans="2:40" x14ac:dyDescent="0.45">
      <c r="B23" s="43"/>
      <c r="C23" t="s">
        <v>127</v>
      </c>
      <c r="D23" s="45">
        <v>3.0291611306526076</v>
      </c>
      <c r="E23" s="45">
        <v>15.017597654195141</v>
      </c>
      <c r="F23" s="45">
        <v>55.434504512633609</v>
      </c>
      <c r="G23" s="45">
        <v>86.109564828965247</v>
      </c>
      <c r="H23" s="45">
        <v>122.12040844689147</v>
      </c>
      <c r="J23" s="43"/>
      <c r="K23" t="s">
        <v>127</v>
      </c>
      <c r="L23" s="45">
        <v>3.0291611306526076</v>
      </c>
      <c r="M23" s="45">
        <v>15.017597654195141</v>
      </c>
      <c r="N23" s="45">
        <v>55.434504512633609</v>
      </c>
      <c r="O23" s="45">
        <v>86.109564828965247</v>
      </c>
      <c r="P23" s="45">
        <v>122.12040844689147</v>
      </c>
      <c r="R23" s="43"/>
      <c r="S23" t="s">
        <v>127</v>
      </c>
      <c r="T23" s="45">
        <v>3.0291611306526076</v>
      </c>
      <c r="U23" s="45">
        <v>15.017597654195141</v>
      </c>
      <c r="V23" s="45">
        <v>55.434504512633609</v>
      </c>
      <c r="W23" s="45">
        <v>86.109564828965247</v>
      </c>
      <c r="X23" s="45">
        <v>122.12040844689147</v>
      </c>
      <c r="Z23" s="43"/>
      <c r="AA23" t="s">
        <v>127</v>
      </c>
      <c r="AB23" s="45">
        <v>3.0291611306526076</v>
      </c>
      <c r="AC23" s="45">
        <v>15.017597654195141</v>
      </c>
      <c r="AD23" s="45">
        <v>55.434504512633609</v>
      </c>
      <c r="AE23" s="45">
        <v>86.109564828965247</v>
      </c>
      <c r="AF23" s="45">
        <v>122.12040844689147</v>
      </c>
      <c r="AH23" s="43"/>
      <c r="AI23" t="s">
        <v>127</v>
      </c>
      <c r="AJ23" s="45">
        <v>3.0291611306526076</v>
      </c>
      <c r="AK23" s="45">
        <v>15.017597654195141</v>
      </c>
      <c r="AL23" s="45">
        <v>55.434504512633609</v>
      </c>
      <c r="AM23" s="45">
        <v>86.109564828965247</v>
      </c>
      <c r="AN23" s="45">
        <v>122.12040844689147</v>
      </c>
    </row>
    <row r="24" spans="2:40" x14ac:dyDescent="0.45">
      <c r="B24" s="43"/>
      <c r="C24" t="s">
        <v>129</v>
      </c>
      <c r="D24" s="45">
        <v>3.0291611306526076</v>
      </c>
      <c r="E24" s="45">
        <v>16.045340087313754</v>
      </c>
      <c r="F24" s="45">
        <v>56.402520367506554</v>
      </c>
      <c r="G24" s="45">
        <v>92.47182863716904</v>
      </c>
      <c r="H24" s="45">
        <v>135.74704300060355</v>
      </c>
      <c r="J24" s="43"/>
      <c r="K24" t="s">
        <v>129</v>
      </c>
      <c r="L24" s="45">
        <v>3.0291611306526076</v>
      </c>
      <c r="M24" s="45">
        <v>16.045340087313754</v>
      </c>
      <c r="N24" s="45">
        <v>56.402520367506554</v>
      </c>
      <c r="O24" s="45">
        <v>92.47182863716904</v>
      </c>
      <c r="P24" s="45">
        <v>135.74704300060355</v>
      </c>
      <c r="R24" s="43"/>
      <c r="S24" t="s">
        <v>129</v>
      </c>
      <c r="T24" s="45">
        <v>3.0291611306526076</v>
      </c>
      <c r="U24" s="45">
        <v>16.045340087313754</v>
      </c>
      <c r="V24" s="45">
        <v>56.402520367506554</v>
      </c>
      <c r="W24" s="45">
        <v>92.47182863716904</v>
      </c>
      <c r="X24" s="45">
        <v>135.74704300060355</v>
      </c>
      <c r="Z24" s="43"/>
      <c r="AA24" t="s">
        <v>129</v>
      </c>
      <c r="AB24" s="45">
        <v>3.0291611306526076</v>
      </c>
      <c r="AC24" s="45">
        <v>16.045340087313754</v>
      </c>
      <c r="AD24" s="45">
        <v>56.402520367506554</v>
      </c>
      <c r="AE24" s="45">
        <v>92.47182863716904</v>
      </c>
      <c r="AF24" s="45">
        <v>135.74704300060355</v>
      </c>
      <c r="AH24" s="43"/>
      <c r="AI24" t="s">
        <v>129</v>
      </c>
      <c r="AJ24" s="45">
        <v>3.0291611306526076</v>
      </c>
      <c r="AK24" s="45">
        <v>16.045340087313754</v>
      </c>
      <c r="AL24" s="45">
        <v>56.402520367506554</v>
      </c>
      <c r="AM24" s="45">
        <v>92.47182863716904</v>
      </c>
      <c r="AN24" s="45">
        <v>135.74704300060355</v>
      </c>
    </row>
    <row r="25" spans="2:40" x14ac:dyDescent="0.45">
      <c r="B25" s="43"/>
      <c r="C25" t="s">
        <v>131</v>
      </c>
      <c r="D25" s="45">
        <v>3.0291611306526076</v>
      </c>
      <c r="E25" s="45">
        <v>15.190034517225389</v>
      </c>
      <c r="F25" s="45">
        <v>55.596920320329041</v>
      </c>
      <c r="G25" s="45">
        <v>87.060671031182338</v>
      </c>
      <c r="H25" s="45">
        <v>124.12954386120298</v>
      </c>
      <c r="J25" s="43"/>
      <c r="K25" t="s">
        <v>131</v>
      </c>
      <c r="L25" s="45">
        <v>3.0291611306526076</v>
      </c>
      <c r="M25" s="45">
        <v>15.190034517225389</v>
      </c>
      <c r="N25" s="45">
        <v>55.596920320329041</v>
      </c>
      <c r="O25" s="45">
        <v>87.060671031182338</v>
      </c>
      <c r="P25" s="45">
        <v>124.12954386120298</v>
      </c>
      <c r="R25" s="43"/>
      <c r="S25" t="s">
        <v>131</v>
      </c>
      <c r="T25" s="45">
        <v>3.0291611306526076</v>
      </c>
      <c r="U25" s="45">
        <v>15.190034517225389</v>
      </c>
      <c r="V25" s="45">
        <v>55.596920320329041</v>
      </c>
      <c r="W25" s="45">
        <v>87.060671031182338</v>
      </c>
      <c r="X25" s="45">
        <v>124.12954386120298</v>
      </c>
      <c r="Z25" s="43"/>
      <c r="AA25" t="s">
        <v>131</v>
      </c>
      <c r="AB25" s="45">
        <v>3.0291611306526076</v>
      </c>
      <c r="AC25" s="45">
        <v>15.190034517225389</v>
      </c>
      <c r="AD25" s="45">
        <v>55.596920320329041</v>
      </c>
      <c r="AE25" s="45">
        <v>87.060671031182338</v>
      </c>
      <c r="AF25" s="45">
        <v>124.12954386120298</v>
      </c>
      <c r="AH25" s="43"/>
      <c r="AI25" t="s">
        <v>131</v>
      </c>
      <c r="AJ25" s="45">
        <v>3.0291611306526076</v>
      </c>
      <c r="AK25" s="45">
        <v>15.190034517225389</v>
      </c>
      <c r="AL25" s="45">
        <v>55.596920320329041</v>
      </c>
      <c r="AM25" s="45">
        <v>87.060671031182338</v>
      </c>
      <c r="AN25" s="45">
        <v>124.12954386120298</v>
      </c>
    </row>
    <row r="26" spans="2:40" x14ac:dyDescent="0.45">
      <c r="B26" s="43"/>
      <c r="C26" t="s">
        <v>133</v>
      </c>
      <c r="D26" s="45">
        <v>3.0291611306526076</v>
      </c>
      <c r="E26" s="45">
        <v>16.217776950344007</v>
      </c>
      <c r="F26" s="45">
        <v>56.564936175202014</v>
      </c>
      <c r="G26" s="45">
        <v>93.42293483938613</v>
      </c>
      <c r="H26" s="45">
        <v>137.76691515681404</v>
      </c>
      <c r="J26" s="43"/>
      <c r="K26" t="s">
        <v>133</v>
      </c>
      <c r="L26" s="45">
        <v>3.0291611306526076</v>
      </c>
      <c r="M26" s="45">
        <v>16.217776950344007</v>
      </c>
      <c r="N26" s="45">
        <v>56.564936175202014</v>
      </c>
      <c r="O26" s="45">
        <v>93.42293483938613</v>
      </c>
      <c r="P26" s="45">
        <v>137.76691515681404</v>
      </c>
      <c r="R26" s="43"/>
      <c r="S26" t="s">
        <v>133</v>
      </c>
      <c r="T26" s="45">
        <v>3.0291611306526076</v>
      </c>
      <c r="U26" s="45">
        <v>16.217776950344007</v>
      </c>
      <c r="V26" s="45">
        <v>56.564936175202014</v>
      </c>
      <c r="W26" s="45">
        <v>93.42293483938613</v>
      </c>
      <c r="X26" s="45">
        <v>137.76691515681404</v>
      </c>
      <c r="Z26" s="43"/>
      <c r="AA26" t="s">
        <v>133</v>
      </c>
      <c r="AB26" s="45">
        <v>3.0291611306526076</v>
      </c>
      <c r="AC26" s="45">
        <v>16.217776950344007</v>
      </c>
      <c r="AD26" s="45">
        <v>56.564936175202014</v>
      </c>
      <c r="AE26" s="45">
        <v>93.42293483938613</v>
      </c>
      <c r="AF26" s="45">
        <v>137.76691515681404</v>
      </c>
      <c r="AH26" s="43"/>
      <c r="AI26" t="s">
        <v>133</v>
      </c>
      <c r="AJ26" s="45">
        <v>3.0291611306526076</v>
      </c>
      <c r="AK26" s="45">
        <v>16.217776950344007</v>
      </c>
      <c r="AL26" s="45">
        <v>56.564936175202014</v>
      </c>
      <c r="AM26" s="45">
        <v>93.42293483938613</v>
      </c>
      <c r="AN26" s="45">
        <v>137.76691515681404</v>
      </c>
    </row>
    <row r="27" spans="2:40" x14ac:dyDescent="0.45">
      <c r="B27" s="43"/>
      <c r="D27" s="45"/>
      <c r="E27" s="45"/>
      <c r="F27" s="45"/>
      <c r="G27" s="45"/>
      <c r="H27" s="45"/>
      <c r="J27" s="43"/>
      <c r="L27" s="45"/>
      <c r="M27" s="45"/>
      <c r="N27" s="45"/>
      <c r="O27" s="45"/>
      <c r="P27" s="45"/>
      <c r="R27" s="43"/>
      <c r="T27" s="45"/>
      <c r="U27" s="45"/>
      <c r="V27" s="45"/>
      <c r="W27" s="45"/>
      <c r="X27" s="45"/>
      <c r="Z27" s="43"/>
      <c r="AB27" s="45"/>
      <c r="AC27" s="45"/>
      <c r="AD27" s="45"/>
      <c r="AE27" s="45"/>
      <c r="AF27" s="45"/>
      <c r="AH27" s="43"/>
      <c r="AJ27" s="45"/>
      <c r="AK27" s="45"/>
      <c r="AL27" s="45"/>
      <c r="AM27" s="45"/>
      <c r="AN27" s="45"/>
    </row>
    <row r="28" spans="2:40" x14ac:dyDescent="0.45">
      <c r="B28" s="43" t="s">
        <v>248</v>
      </c>
      <c r="D28" s="45"/>
      <c r="E28" s="45"/>
      <c r="F28" s="45"/>
      <c r="G28" s="45"/>
      <c r="H28" s="45"/>
      <c r="J28" s="43" t="s">
        <v>248</v>
      </c>
      <c r="L28" s="45"/>
      <c r="M28" s="45"/>
      <c r="N28" s="45"/>
      <c r="O28" s="45"/>
      <c r="P28" s="45"/>
      <c r="R28" s="43" t="s">
        <v>248</v>
      </c>
      <c r="T28" s="45"/>
      <c r="U28" s="45"/>
      <c r="V28" s="45"/>
      <c r="W28" s="45"/>
      <c r="X28" s="45"/>
      <c r="Z28" s="43" t="s">
        <v>248</v>
      </c>
      <c r="AB28" s="45"/>
      <c r="AC28" s="45"/>
      <c r="AD28" s="45"/>
      <c r="AE28" s="45"/>
      <c r="AF28" s="45"/>
      <c r="AH28" s="43" t="s">
        <v>248</v>
      </c>
      <c r="AJ28" s="45"/>
      <c r="AK28" s="45"/>
      <c r="AL28" s="45"/>
      <c r="AM28" s="45"/>
      <c r="AN28" s="45"/>
    </row>
    <row r="29" spans="2:40" x14ac:dyDescent="0.45">
      <c r="B29" s="43"/>
      <c r="C29" t="s">
        <v>136</v>
      </c>
      <c r="D29" s="45">
        <v>3.0291611306526076</v>
      </c>
      <c r="E29" s="45">
        <v>14.337343876147134</v>
      </c>
      <c r="F29" s="45">
        <v>54.793783237275214</v>
      </c>
      <c r="G29" s="45">
        <v>82.237473027526207</v>
      </c>
      <c r="H29" s="45">
        <v>113.88881064898914</v>
      </c>
      <c r="J29" s="43"/>
      <c r="K29" t="s">
        <v>136</v>
      </c>
      <c r="L29" s="45">
        <v>3.0291611306526076</v>
      </c>
      <c r="M29" s="45">
        <v>14.337343876147134</v>
      </c>
      <c r="N29" s="45">
        <v>54.793783237275214</v>
      </c>
      <c r="O29" s="45">
        <v>82.237473027526207</v>
      </c>
      <c r="P29" s="45">
        <v>113.88881064898914</v>
      </c>
      <c r="R29" s="43"/>
      <c r="S29" t="s">
        <v>136</v>
      </c>
      <c r="T29" s="45">
        <v>3.0291611306526076</v>
      </c>
      <c r="U29" s="45">
        <v>14.337343876147134</v>
      </c>
      <c r="V29" s="45">
        <v>54.793783237275214</v>
      </c>
      <c r="W29" s="45">
        <v>82.237473027526207</v>
      </c>
      <c r="X29" s="45">
        <v>113.88881064898914</v>
      </c>
      <c r="Z29" s="43"/>
      <c r="AA29" t="s">
        <v>136</v>
      </c>
      <c r="AB29" s="45">
        <v>3.0291611306526076</v>
      </c>
      <c r="AC29" s="45">
        <v>14.337343876147134</v>
      </c>
      <c r="AD29" s="45">
        <v>54.793783237275214</v>
      </c>
      <c r="AE29" s="45">
        <v>82.237473027526207</v>
      </c>
      <c r="AF29" s="45">
        <v>113.88881064898914</v>
      </c>
      <c r="AH29" s="43"/>
      <c r="AI29" t="s">
        <v>136</v>
      </c>
      <c r="AJ29" s="45">
        <v>3.0291611306526076</v>
      </c>
      <c r="AK29" s="45">
        <v>14.337343876147134</v>
      </c>
      <c r="AL29" s="45">
        <v>54.793783237275214</v>
      </c>
      <c r="AM29" s="45">
        <v>82.237473027526207</v>
      </c>
      <c r="AN29" s="45">
        <v>113.88881064898914</v>
      </c>
    </row>
    <row r="30" spans="2:40" x14ac:dyDescent="0.45">
      <c r="B30" s="43"/>
      <c r="C30" t="s">
        <v>11</v>
      </c>
      <c r="D30" s="45">
        <v>3.0291611306526076</v>
      </c>
      <c r="E30" s="45">
        <v>17.804924788739971</v>
      </c>
      <c r="F30" s="45">
        <v>58.059847956680734</v>
      </c>
      <c r="G30" s="45">
        <v>103.91790353287178</v>
      </c>
      <c r="H30" s="45">
        <v>160.39173499538816</v>
      </c>
      <c r="J30" s="43"/>
      <c r="K30" t="s">
        <v>11</v>
      </c>
      <c r="L30" s="45">
        <v>3.0291611306526076</v>
      </c>
      <c r="M30" s="45">
        <v>17.804924788739971</v>
      </c>
      <c r="N30" s="45">
        <v>58.059847956680734</v>
      </c>
      <c r="O30" s="45">
        <v>103.91790353287178</v>
      </c>
      <c r="P30" s="45">
        <v>160.39173499538816</v>
      </c>
      <c r="R30" s="43"/>
      <c r="S30" t="s">
        <v>11</v>
      </c>
      <c r="T30" s="45">
        <v>3.0291611306526076</v>
      </c>
      <c r="U30" s="45">
        <v>17.804924788739971</v>
      </c>
      <c r="V30" s="45">
        <v>58.059847956680734</v>
      </c>
      <c r="W30" s="45">
        <v>103.91790353287178</v>
      </c>
      <c r="X30" s="45">
        <v>160.39173499538816</v>
      </c>
      <c r="Z30" s="43"/>
      <c r="AA30" t="s">
        <v>11</v>
      </c>
      <c r="AB30" s="45">
        <v>3.0291611306526076</v>
      </c>
      <c r="AC30" s="45">
        <v>17.804924788739971</v>
      </c>
      <c r="AD30" s="45">
        <v>58.059847956680734</v>
      </c>
      <c r="AE30" s="45">
        <v>103.91790353287178</v>
      </c>
      <c r="AF30" s="45">
        <v>160.39173499538816</v>
      </c>
      <c r="AH30" s="43"/>
      <c r="AI30" t="s">
        <v>11</v>
      </c>
      <c r="AJ30" s="45">
        <v>3.0291611306526076</v>
      </c>
      <c r="AK30" s="45">
        <v>17.804924788739971</v>
      </c>
      <c r="AL30" s="45">
        <v>58.059847956680734</v>
      </c>
      <c r="AM30" s="45">
        <v>103.91790353287178</v>
      </c>
      <c r="AN30" s="45">
        <v>160.39173499538816</v>
      </c>
    </row>
    <row r="31" spans="2:40" x14ac:dyDescent="0.45">
      <c r="B31" s="43"/>
      <c r="C31" t="s">
        <v>9</v>
      </c>
      <c r="D31" s="45">
        <v>3.0291611306526076</v>
      </c>
      <c r="E31" s="45">
        <v>17.804924788739971</v>
      </c>
      <c r="F31" s="45">
        <v>58.059847956680734</v>
      </c>
      <c r="G31" s="45">
        <v>103.91790353287178</v>
      </c>
      <c r="H31" s="45">
        <v>160.39173499538816</v>
      </c>
      <c r="J31" s="43"/>
      <c r="K31" t="s">
        <v>9</v>
      </c>
      <c r="L31" s="45">
        <v>3.0291611306526076</v>
      </c>
      <c r="M31" s="45">
        <v>17.804924788739971</v>
      </c>
      <c r="N31" s="45">
        <v>58.059847956680734</v>
      </c>
      <c r="O31" s="45">
        <v>103.91790353287178</v>
      </c>
      <c r="P31" s="45">
        <v>160.39173499538816</v>
      </c>
      <c r="R31" s="43"/>
      <c r="S31" t="s">
        <v>9</v>
      </c>
      <c r="T31" s="45">
        <v>3.0291611306526076</v>
      </c>
      <c r="U31" s="45">
        <v>17.804924788739971</v>
      </c>
      <c r="V31" s="45">
        <v>58.059847956680734</v>
      </c>
      <c r="W31" s="45">
        <v>103.91790353287178</v>
      </c>
      <c r="X31" s="45">
        <v>160.39173499538816</v>
      </c>
      <c r="Z31" s="43"/>
      <c r="AA31" t="s">
        <v>9</v>
      </c>
      <c r="AB31" s="45">
        <v>3.0291611306526076</v>
      </c>
      <c r="AC31" s="45">
        <v>17.804924788739971</v>
      </c>
      <c r="AD31" s="45">
        <v>58.059847956680734</v>
      </c>
      <c r="AE31" s="45">
        <v>103.91790353287178</v>
      </c>
      <c r="AF31" s="45">
        <v>160.39173499538816</v>
      </c>
      <c r="AH31" s="43"/>
      <c r="AI31" t="s">
        <v>9</v>
      </c>
      <c r="AJ31" s="45">
        <v>3.0291611306526076</v>
      </c>
      <c r="AK31" s="45">
        <v>17.804924788739971</v>
      </c>
      <c r="AL31" s="45">
        <v>58.059847956680734</v>
      </c>
      <c r="AM31" s="45">
        <v>103.91790353287178</v>
      </c>
      <c r="AN31" s="45">
        <v>160.39173499538816</v>
      </c>
    </row>
    <row r="32" spans="2:40" x14ac:dyDescent="0.45">
      <c r="B32" s="43"/>
      <c r="C32" t="s">
        <v>138</v>
      </c>
      <c r="D32" s="45">
        <v>3.0291611306526076</v>
      </c>
      <c r="E32" s="45">
        <v>14.337343876147134</v>
      </c>
      <c r="F32" s="45">
        <v>54.793783237275214</v>
      </c>
      <c r="G32" s="45">
        <v>82.237473027526207</v>
      </c>
      <c r="H32" s="45">
        <v>113.88881064898914</v>
      </c>
      <c r="J32" s="43"/>
      <c r="K32" t="s">
        <v>138</v>
      </c>
      <c r="L32" s="45">
        <v>3.0291611306526076</v>
      </c>
      <c r="M32" s="45">
        <v>14.337343876147134</v>
      </c>
      <c r="N32" s="45">
        <v>54.793783237275214</v>
      </c>
      <c r="O32" s="45">
        <v>82.237473027526207</v>
      </c>
      <c r="P32" s="45">
        <v>113.88881064898914</v>
      </c>
      <c r="R32" s="43"/>
      <c r="S32" t="s">
        <v>138</v>
      </c>
      <c r="T32" s="45">
        <v>3.0291611306526076</v>
      </c>
      <c r="U32" s="45">
        <v>14.337343876147134</v>
      </c>
      <c r="V32" s="45">
        <v>54.793783237275214</v>
      </c>
      <c r="W32" s="45">
        <v>82.237473027526207</v>
      </c>
      <c r="X32" s="45">
        <v>113.88881064898914</v>
      </c>
      <c r="Z32" s="43"/>
      <c r="AA32" t="s">
        <v>138</v>
      </c>
      <c r="AB32" s="45">
        <v>3.0291611306526076</v>
      </c>
      <c r="AC32" s="45">
        <v>14.337343876147134</v>
      </c>
      <c r="AD32" s="45">
        <v>54.793783237275214</v>
      </c>
      <c r="AE32" s="45">
        <v>82.237473027526207</v>
      </c>
      <c r="AF32" s="45">
        <v>113.88881064898914</v>
      </c>
      <c r="AH32" s="43"/>
      <c r="AI32" t="s">
        <v>138</v>
      </c>
      <c r="AJ32" s="45">
        <v>3.0291611306526076</v>
      </c>
      <c r="AK32" s="45">
        <v>14.337343876147134</v>
      </c>
      <c r="AL32" s="45">
        <v>54.793783237275214</v>
      </c>
      <c r="AM32" s="45">
        <v>82.237473027526207</v>
      </c>
      <c r="AN32" s="45">
        <v>113.88881064898914</v>
      </c>
    </row>
    <row r="33" spans="2:40" x14ac:dyDescent="0.45">
      <c r="B33" s="43"/>
      <c r="C33" t="s">
        <v>140</v>
      </c>
      <c r="D33" s="45">
        <v>3.0291611306526076</v>
      </c>
      <c r="E33" s="45">
        <v>14.337343876147134</v>
      </c>
      <c r="F33" s="45">
        <v>54.793783237275214</v>
      </c>
      <c r="G33" s="45">
        <v>82.237473027526207</v>
      </c>
      <c r="H33" s="45">
        <v>113.88881064898914</v>
      </c>
      <c r="J33" s="43"/>
      <c r="K33" t="s">
        <v>140</v>
      </c>
      <c r="L33" s="45">
        <v>3.0291611306526076</v>
      </c>
      <c r="M33" s="45">
        <v>14.337343876147134</v>
      </c>
      <c r="N33" s="45">
        <v>54.793783237275214</v>
      </c>
      <c r="O33" s="45">
        <v>82.237473027526207</v>
      </c>
      <c r="P33" s="45">
        <v>113.88881064898914</v>
      </c>
      <c r="R33" s="43"/>
      <c r="S33" t="s">
        <v>140</v>
      </c>
      <c r="T33" s="45">
        <v>3.0291611306526076</v>
      </c>
      <c r="U33" s="45">
        <v>14.337343876147134</v>
      </c>
      <c r="V33" s="45">
        <v>54.793783237275214</v>
      </c>
      <c r="W33" s="45">
        <v>82.237473027526207</v>
      </c>
      <c r="X33" s="45">
        <v>113.88881064898914</v>
      </c>
      <c r="Z33" s="43"/>
      <c r="AA33" t="s">
        <v>140</v>
      </c>
      <c r="AB33" s="45">
        <v>3.0291611306526076</v>
      </c>
      <c r="AC33" s="45">
        <v>14.337343876147134</v>
      </c>
      <c r="AD33" s="45">
        <v>54.793783237275214</v>
      </c>
      <c r="AE33" s="45">
        <v>82.237473027526207</v>
      </c>
      <c r="AF33" s="45">
        <v>113.88881064898914</v>
      </c>
      <c r="AH33" s="43"/>
      <c r="AI33" t="s">
        <v>140</v>
      </c>
      <c r="AJ33" s="45">
        <v>3.0291611306526076</v>
      </c>
      <c r="AK33" s="45">
        <v>14.337343876147134</v>
      </c>
      <c r="AL33" s="45">
        <v>54.793783237275214</v>
      </c>
      <c r="AM33" s="45">
        <v>82.237473027526207</v>
      </c>
      <c r="AN33" s="45">
        <v>113.88881064898914</v>
      </c>
    </row>
    <row r="34" spans="2:40" x14ac:dyDescent="0.45">
      <c r="B34" s="43"/>
      <c r="C34" t="s">
        <v>12</v>
      </c>
      <c r="D34" s="45">
        <v>3.0291611306526076</v>
      </c>
      <c r="E34" s="45">
        <v>13.67894243704723</v>
      </c>
      <c r="F34" s="45">
        <v>54.173644366502018</v>
      </c>
      <c r="G34" s="45">
        <v>78.120935589802372</v>
      </c>
      <c r="H34" s="45">
        <v>105.06580096743299</v>
      </c>
      <c r="J34" s="43"/>
      <c r="K34" t="s">
        <v>12</v>
      </c>
      <c r="L34" s="45">
        <v>3.0291611306526076</v>
      </c>
      <c r="M34" s="45">
        <v>13.67894243704723</v>
      </c>
      <c r="N34" s="45">
        <v>54.173644366502018</v>
      </c>
      <c r="O34" s="45">
        <v>78.120935589802372</v>
      </c>
      <c r="P34" s="45">
        <v>105.06580096743299</v>
      </c>
      <c r="R34" s="43"/>
      <c r="S34" t="s">
        <v>12</v>
      </c>
      <c r="T34" s="45">
        <v>3.0291611306526076</v>
      </c>
      <c r="U34" s="45">
        <v>13.67894243704723</v>
      </c>
      <c r="V34" s="45">
        <v>54.173644366502018</v>
      </c>
      <c r="W34" s="45">
        <v>78.120935589802372</v>
      </c>
      <c r="X34" s="45">
        <v>105.06580096743299</v>
      </c>
      <c r="Z34" s="43"/>
      <c r="AA34" t="s">
        <v>12</v>
      </c>
      <c r="AB34" s="45">
        <v>3.0291611306526076</v>
      </c>
      <c r="AC34" s="45">
        <v>13.67894243704723</v>
      </c>
      <c r="AD34" s="45">
        <v>54.173644366502018</v>
      </c>
      <c r="AE34" s="45">
        <v>78.120935589802372</v>
      </c>
      <c r="AF34" s="45">
        <v>105.06580096743299</v>
      </c>
      <c r="AH34" s="43"/>
      <c r="AI34" t="s">
        <v>12</v>
      </c>
      <c r="AJ34" s="45">
        <v>3.0291611306526076</v>
      </c>
      <c r="AK34" s="45">
        <v>13.67894243704723</v>
      </c>
      <c r="AL34" s="45">
        <v>54.173644366502018</v>
      </c>
      <c r="AM34" s="45">
        <v>78.120935589802372</v>
      </c>
      <c r="AN34" s="45">
        <v>105.06580096743299</v>
      </c>
    </row>
    <row r="35" spans="2:40" x14ac:dyDescent="0.45">
      <c r="B35" s="43"/>
      <c r="C35" t="s">
        <v>143</v>
      </c>
      <c r="D35" s="45">
        <v>3.0291611306526076</v>
      </c>
      <c r="E35" s="45">
        <v>14.337343876147134</v>
      </c>
      <c r="F35" s="45">
        <v>54.793783237275214</v>
      </c>
      <c r="G35" s="45">
        <v>82.237473027526207</v>
      </c>
      <c r="H35" s="45">
        <v>113.88881064898914</v>
      </c>
      <c r="J35" s="43"/>
      <c r="K35" t="s">
        <v>143</v>
      </c>
      <c r="L35" s="45">
        <v>3.0291611306526076</v>
      </c>
      <c r="M35" s="45">
        <v>14.337343876147134</v>
      </c>
      <c r="N35" s="45">
        <v>54.793783237275214</v>
      </c>
      <c r="O35" s="45">
        <v>82.237473027526207</v>
      </c>
      <c r="P35" s="45">
        <v>113.88881064898914</v>
      </c>
      <c r="R35" s="43"/>
      <c r="S35" t="s">
        <v>143</v>
      </c>
      <c r="T35" s="45">
        <v>3.0291611306526076</v>
      </c>
      <c r="U35" s="45">
        <v>14.337343876147134</v>
      </c>
      <c r="V35" s="45">
        <v>54.793783237275214</v>
      </c>
      <c r="W35" s="45">
        <v>82.237473027526207</v>
      </c>
      <c r="X35" s="45">
        <v>113.88881064898914</v>
      </c>
      <c r="Z35" s="43"/>
      <c r="AA35" t="s">
        <v>143</v>
      </c>
      <c r="AB35" s="45">
        <v>3.0291611306526076</v>
      </c>
      <c r="AC35" s="45">
        <v>14.337343876147134</v>
      </c>
      <c r="AD35" s="45">
        <v>54.793783237275214</v>
      </c>
      <c r="AE35" s="45">
        <v>82.237473027526207</v>
      </c>
      <c r="AF35" s="45">
        <v>113.88881064898914</v>
      </c>
      <c r="AH35" s="43"/>
      <c r="AI35" t="s">
        <v>143</v>
      </c>
      <c r="AJ35" s="45">
        <v>3.0291611306526076</v>
      </c>
      <c r="AK35" s="45">
        <v>14.337343876147134</v>
      </c>
      <c r="AL35" s="45">
        <v>54.793783237275214</v>
      </c>
      <c r="AM35" s="45">
        <v>82.237473027526207</v>
      </c>
      <c r="AN35" s="45">
        <v>113.88881064898914</v>
      </c>
    </row>
    <row r="36" spans="2:40" x14ac:dyDescent="0.45">
      <c r="B36" s="43"/>
      <c r="C36" t="s">
        <v>20</v>
      </c>
      <c r="D36" s="45">
        <v>3.0291611306526076</v>
      </c>
      <c r="E36" s="45">
        <v>14.337343876147134</v>
      </c>
      <c r="F36" s="45">
        <v>54.793783237275214</v>
      </c>
      <c r="G36" s="45">
        <v>82.237473027526207</v>
      </c>
      <c r="H36" s="45">
        <v>113.88881064898914</v>
      </c>
      <c r="J36" s="43"/>
      <c r="K36" t="s">
        <v>20</v>
      </c>
      <c r="L36" s="45">
        <v>3.0291611306526076</v>
      </c>
      <c r="M36" s="45">
        <v>14.337343876147134</v>
      </c>
      <c r="N36" s="45">
        <v>54.793783237275214</v>
      </c>
      <c r="O36" s="45">
        <v>82.237473027526207</v>
      </c>
      <c r="P36" s="45">
        <v>113.88881064898914</v>
      </c>
      <c r="R36" s="43"/>
      <c r="S36" t="s">
        <v>20</v>
      </c>
      <c r="T36" s="45">
        <v>3.0291611306526076</v>
      </c>
      <c r="U36" s="45">
        <v>14.337343876147134</v>
      </c>
      <c r="V36" s="45">
        <v>54.793783237275214</v>
      </c>
      <c r="W36" s="45">
        <v>82.237473027526207</v>
      </c>
      <c r="X36" s="45">
        <v>113.88881064898914</v>
      </c>
      <c r="Z36" s="43"/>
      <c r="AA36" t="s">
        <v>20</v>
      </c>
      <c r="AB36" s="45">
        <v>3.0291611306526076</v>
      </c>
      <c r="AC36" s="45">
        <v>14.337343876147134</v>
      </c>
      <c r="AD36" s="45">
        <v>54.793783237275214</v>
      </c>
      <c r="AE36" s="45">
        <v>82.237473027526207</v>
      </c>
      <c r="AF36" s="45">
        <v>113.88881064898914</v>
      </c>
      <c r="AH36" s="43"/>
      <c r="AI36" t="s">
        <v>20</v>
      </c>
      <c r="AJ36" s="45">
        <v>3.0291611306526076</v>
      </c>
      <c r="AK36" s="45">
        <v>14.337343876147134</v>
      </c>
      <c r="AL36" s="45">
        <v>54.793783237275214</v>
      </c>
      <c r="AM36" s="45">
        <v>82.237473027526207</v>
      </c>
      <c r="AN36" s="45">
        <v>113.88881064898914</v>
      </c>
    </row>
    <row r="37" spans="2:40" x14ac:dyDescent="0.45">
      <c r="B37" s="43"/>
      <c r="C37" t="s">
        <v>22</v>
      </c>
      <c r="D37" s="45">
        <v>3.0291611306526076</v>
      </c>
      <c r="E37" s="45">
        <v>15.800458185258041</v>
      </c>
      <c r="F37" s="45">
        <v>56.171869616771218</v>
      </c>
      <c r="G37" s="45">
        <v>91.385334000245862</v>
      </c>
      <c r="H37" s="45">
        <v>133.50862151476824</v>
      </c>
      <c r="J37" s="43"/>
      <c r="K37" t="s">
        <v>22</v>
      </c>
      <c r="L37" s="45">
        <v>3.0291611306526076</v>
      </c>
      <c r="M37" s="45">
        <v>15.800458185258041</v>
      </c>
      <c r="N37" s="45">
        <v>56.171869616771218</v>
      </c>
      <c r="O37" s="45">
        <v>91.385334000245862</v>
      </c>
      <c r="P37" s="45">
        <v>133.50862151476824</v>
      </c>
      <c r="R37" s="43"/>
      <c r="S37" t="s">
        <v>22</v>
      </c>
      <c r="T37" s="45">
        <v>3.0291611306526076</v>
      </c>
      <c r="U37" s="45">
        <v>15.800458185258041</v>
      </c>
      <c r="V37" s="45">
        <v>56.171869616771218</v>
      </c>
      <c r="W37" s="45">
        <v>91.385334000245862</v>
      </c>
      <c r="X37" s="45">
        <v>133.50862151476824</v>
      </c>
      <c r="Z37" s="43"/>
      <c r="AA37" t="s">
        <v>22</v>
      </c>
      <c r="AB37" s="45">
        <v>3.0291611306526076</v>
      </c>
      <c r="AC37" s="45">
        <v>15.800458185258041</v>
      </c>
      <c r="AD37" s="45">
        <v>56.171869616771218</v>
      </c>
      <c r="AE37" s="45">
        <v>91.385334000245862</v>
      </c>
      <c r="AF37" s="45">
        <v>133.50862151476824</v>
      </c>
      <c r="AH37" s="43"/>
      <c r="AI37" t="s">
        <v>22</v>
      </c>
      <c r="AJ37" s="45">
        <v>3.0291611306526076</v>
      </c>
      <c r="AK37" s="45">
        <v>15.800458185258041</v>
      </c>
      <c r="AL37" s="45">
        <v>56.171869616771218</v>
      </c>
      <c r="AM37" s="45">
        <v>91.385334000245862</v>
      </c>
      <c r="AN37" s="45">
        <v>133.50862151476824</v>
      </c>
    </row>
    <row r="38" spans="2:40" x14ac:dyDescent="0.45">
      <c r="B38" s="43"/>
      <c r="C38" t="s">
        <v>147</v>
      </c>
      <c r="D38" s="45">
        <v>3.0291611306526076</v>
      </c>
      <c r="E38" s="45">
        <v>15.800458185258041</v>
      </c>
      <c r="F38" s="45">
        <v>56.171869616771218</v>
      </c>
      <c r="G38" s="45">
        <v>91.385334000245862</v>
      </c>
      <c r="H38" s="45">
        <v>133.50862151476824</v>
      </c>
      <c r="J38" s="43"/>
      <c r="K38" t="s">
        <v>147</v>
      </c>
      <c r="L38" s="45">
        <v>3.0291611306526076</v>
      </c>
      <c r="M38" s="45">
        <v>15.800458185258041</v>
      </c>
      <c r="N38" s="45">
        <v>56.171869616771218</v>
      </c>
      <c r="O38" s="45">
        <v>91.385334000245862</v>
      </c>
      <c r="P38" s="45">
        <v>133.50862151476824</v>
      </c>
      <c r="R38" s="43"/>
      <c r="S38" t="s">
        <v>147</v>
      </c>
      <c r="T38" s="45">
        <v>3.0291611306526076</v>
      </c>
      <c r="U38" s="45">
        <v>15.800458185258041</v>
      </c>
      <c r="V38" s="45">
        <v>56.171869616771218</v>
      </c>
      <c r="W38" s="45">
        <v>91.385334000245862</v>
      </c>
      <c r="X38" s="45">
        <v>133.50862151476824</v>
      </c>
      <c r="Z38" s="43"/>
      <c r="AA38" t="s">
        <v>147</v>
      </c>
      <c r="AB38" s="45">
        <v>3.0291611306526076</v>
      </c>
      <c r="AC38" s="45">
        <v>15.800458185258041</v>
      </c>
      <c r="AD38" s="45">
        <v>56.171869616771218</v>
      </c>
      <c r="AE38" s="45">
        <v>91.385334000245862</v>
      </c>
      <c r="AF38" s="45">
        <v>133.50862151476824</v>
      </c>
      <c r="AH38" s="43"/>
      <c r="AI38" t="s">
        <v>147</v>
      </c>
      <c r="AJ38" s="45">
        <v>3.0291611306526076</v>
      </c>
      <c r="AK38" s="45">
        <v>15.800458185258041</v>
      </c>
      <c r="AL38" s="45">
        <v>56.171869616771218</v>
      </c>
      <c r="AM38" s="45">
        <v>91.385334000245862</v>
      </c>
      <c r="AN38" s="45">
        <v>133.50862151476824</v>
      </c>
    </row>
    <row r="39" spans="2:40" x14ac:dyDescent="0.45">
      <c r="B39" s="43"/>
      <c r="C39" t="s">
        <v>149</v>
      </c>
      <c r="D39" s="45">
        <v>3.0291611306526076</v>
      </c>
      <c r="E39" s="45">
        <v>17.804924788739971</v>
      </c>
      <c r="F39" s="45">
        <v>58.059847956680734</v>
      </c>
      <c r="G39" s="45">
        <v>103.91790353287178</v>
      </c>
      <c r="H39" s="45">
        <v>160.39173499538816</v>
      </c>
      <c r="J39" s="43"/>
      <c r="K39" t="s">
        <v>149</v>
      </c>
      <c r="L39" s="45">
        <v>3.0291611306526076</v>
      </c>
      <c r="M39" s="45">
        <v>17.804924788739971</v>
      </c>
      <c r="N39" s="45">
        <v>58.059847956680734</v>
      </c>
      <c r="O39" s="45">
        <v>103.91790353287178</v>
      </c>
      <c r="P39" s="45">
        <v>160.39173499538816</v>
      </c>
      <c r="R39" s="43"/>
      <c r="S39" t="s">
        <v>149</v>
      </c>
      <c r="T39" s="45">
        <v>3.0291611306526076</v>
      </c>
      <c r="U39" s="45">
        <v>17.804924788739971</v>
      </c>
      <c r="V39" s="45">
        <v>58.059847956680734</v>
      </c>
      <c r="W39" s="45">
        <v>103.91790353287178</v>
      </c>
      <c r="X39" s="45">
        <v>160.39173499538816</v>
      </c>
      <c r="Z39" s="43"/>
      <c r="AA39" t="s">
        <v>149</v>
      </c>
      <c r="AB39" s="45">
        <v>3.0291611306526076</v>
      </c>
      <c r="AC39" s="45">
        <v>17.804924788739971</v>
      </c>
      <c r="AD39" s="45">
        <v>58.059847956680734</v>
      </c>
      <c r="AE39" s="45">
        <v>103.91790353287178</v>
      </c>
      <c r="AF39" s="45">
        <v>160.39173499538816</v>
      </c>
      <c r="AH39" s="43"/>
      <c r="AI39" t="s">
        <v>149</v>
      </c>
      <c r="AJ39" s="45">
        <v>3.0291611306526076</v>
      </c>
      <c r="AK39" s="45">
        <v>17.804924788739971</v>
      </c>
      <c r="AL39" s="45">
        <v>58.059847956680734</v>
      </c>
      <c r="AM39" s="45">
        <v>103.91790353287178</v>
      </c>
      <c r="AN39" s="45">
        <v>160.39173499538816</v>
      </c>
    </row>
    <row r="40" spans="2:40" x14ac:dyDescent="0.45">
      <c r="B40" s="43"/>
      <c r="C40" t="s">
        <v>151</v>
      </c>
      <c r="D40" s="45">
        <v>3.0291611306526076</v>
      </c>
      <c r="E40" s="45">
        <v>14.337343876147134</v>
      </c>
      <c r="F40" s="45">
        <v>54.793783237275214</v>
      </c>
      <c r="G40" s="45">
        <v>82.237473027526207</v>
      </c>
      <c r="H40" s="45">
        <v>113.88881064898914</v>
      </c>
      <c r="J40" s="43"/>
      <c r="K40" t="s">
        <v>151</v>
      </c>
      <c r="L40" s="45">
        <v>3.0291611306526076</v>
      </c>
      <c r="M40" s="45">
        <v>14.337343876147134</v>
      </c>
      <c r="N40" s="45">
        <v>54.793783237275214</v>
      </c>
      <c r="O40" s="45">
        <v>82.237473027526207</v>
      </c>
      <c r="P40" s="45">
        <v>113.88881064898914</v>
      </c>
      <c r="R40" s="43"/>
      <c r="S40" t="s">
        <v>151</v>
      </c>
      <c r="T40" s="45">
        <v>3.0291611306526076</v>
      </c>
      <c r="U40" s="45">
        <v>14.337343876147134</v>
      </c>
      <c r="V40" s="45">
        <v>54.793783237275214</v>
      </c>
      <c r="W40" s="45">
        <v>82.237473027526207</v>
      </c>
      <c r="X40" s="45">
        <v>113.88881064898914</v>
      </c>
      <c r="Z40" s="43"/>
      <c r="AA40" t="s">
        <v>151</v>
      </c>
      <c r="AB40" s="45">
        <v>3.0291611306526076</v>
      </c>
      <c r="AC40" s="45">
        <v>14.337343876147134</v>
      </c>
      <c r="AD40" s="45">
        <v>54.793783237275214</v>
      </c>
      <c r="AE40" s="45">
        <v>82.237473027526207</v>
      </c>
      <c r="AF40" s="45">
        <v>113.88881064898914</v>
      </c>
      <c r="AH40" s="43"/>
      <c r="AI40" t="s">
        <v>151</v>
      </c>
      <c r="AJ40" s="45">
        <v>3.0291611306526076</v>
      </c>
      <c r="AK40" s="45">
        <v>14.337343876147134</v>
      </c>
      <c r="AL40" s="45">
        <v>54.793783237275214</v>
      </c>
      <c r="AM40" s="45">
        <v>82.237473027526207</v>
      </c>
      <c r="AN40" s="45">
        <v>113.88881064898914</v>
      </c>
    </row>
    <row r="41" spans="2:40" x14ac:dyDescent="0.45">
      <c r="B41" s="43"/>
      <c r="C41" t="s">
        <v>153</v>
      </c>
      <c r="D41" s="45">
        <v>3.0291611306526076</v>
      </c>
      <c r="E41" s="45">
        <v>14.703122453424861</v>
      </c>
      <c r="F41" s="45">
        <v>55.138304832149224</v>
      </c>
      <c r="G41" s="45">
        <v>84.524438270706128</v>
      </c>
      <c r="H41" s="45">
        <v>118.79644755090865</v>
      </c>
      <c r="J41" s="43"/>
      <c r="K41" t="s">
        <v>153</v>
      </c>
      <c r="L41" s="45">
        <v>3.0291611306526076</v>
      </c>
      <c r="M41" s="45">
        <v>14.703122453424861</v>
      </c>
      <c r="N41" s="45">
        <v>55.138304832149224</v>
      </c>
      <c r="O41" s="45">
        <v>84.524438270706128</v>
      </c>
      <c r="P41" s="45">
        <v>118.79644755090865</v>
      </c>
      <c r="R41" s="43"/>
      <c r="S41" t="s">
        <v>153</v>
      </c>
      <c r="T41" s="45">
        <v>3.0291611306526076</v>
      </c>
      <c r="U41" s="45">
        <v>14.703122453424861</v>
      </c>
      <c r="V41" s="45">
        <v>55.138304832149224</v>
      </c>
      <c r="W41" s="45">
        <v>84.524438270706128</v>
      </c>
      <c r="X41" s="45">
        <v>118.79644755090865</v>
      </c>
      <c r="Z41" s="43"/>
      <c r="AA41" t="s">
        <v>153</v>
      </c>
      <c r="AB41" s="45">
        <v>3.0291611306526076</v>
      </c>
      <c r="AC41" s="45">
        <v>14.703122453424861</v>
      </c>
      <c r="AD41" s="45">
        <v>55.138304832149224</v>
      </c>
      <c r="AE41" s="45">
        <v>84.524438270706128</v>
      </c>
      <c r="AF41" s="45">
        <v>118.79644755090865</v>
      </c>
      <c r="AH41" s="43"/>
      <c r="AI41" t="s">
        <v>153</v>
      </c>
      <c r="AJ41" s="45">
        <v>3.0291611306526076</v>
      </c>
      <c r="AK41" s="45">
        <v>14.703122453424861</v>
      </c>
      <c r="AL41" s="45">
        <v>55.138304832149224</v>
      </c>
      <c r="AM41" s="45">
        <v>84.524438270706128</v>
      </c>
      <c r="AN41" s="45">
        <v>118.79644755090865</v>
      </c>
    </row>
    <row r="42" spans="2:40" x14ac:dyDescent="0.45">
      <c r="B42" s="43"/>
      <c r="C42" t="s">
        <v>21</v>
      </c>
      <c r="D42" s="45">
        <v>3.0291611306526076</v>
      </c>
      <c r="E42" s="45">
        <v>15.800458185258041</v>
      </c>
      <c r="F42" s="45">
        <v>56.171869616771218</v>
      </c>
      <c r="G42" s="45">
        <v>91.385334000245862</v>
      </c>
      <c r="H42" s="45">
        <v>133.50862151476824</v>
      </c>
      <c r="J42" s="43"/>
      <c r="K42" t="s">
        <v>21</v>
      </c>
      <c r="L42" s="45">
        <v>3.0291611306526076</v>
      </c>
      <c r="M42" s="45">
        <v>15.800458185258041</v>
      </c>
      <c r="N42" s="45">
        <v>56.171869616771218</v>
      </c>
      <c r="O42" s="45">
        <v>91.385334000245862</v>
      </c>
      <c r="P42" s="45">
        <v>133.50862151476824</v>
      </c>
      <c r="R42" s="43"/>
      <c r="S42" t="s">
        <v>21</v>
      </c>
      <c r="T42" s="45">
        <v>3.0291611306526076</v>
      </c>
      <c r="U42" s="45">
        <v>15.800458185258041</v>
      </c>
      <c r="V42" s="45">
        <v>56.171869616771218</v>
      </c>
      <c r="W42" s="45">
        <v>91.385334000245862</v>
      </c>
      <c r="X42" s="45">
        <v>133.50862151476824</v>
      </c>
      <c r="Z42" s="43"/>
      <c r="AA42" t="s">
        <v>21</v>
      </c>
      <c r="AB42" s="45">
        <v>3.0291611306526076</v>
      </c>
      <c r="AC42" s="45">
        <v>15.800458185258041</v>
      </c>
      <c r="AD42" s="45">
        <v>56.171869616771218</v>
      </c>
      <c r="AE42" s="45">
        <v>91.385334000245862</v>
      </c>
      <c r="AF42" s="45">
        <v>133.50862151476824</v>
      </c>
      <c r="AH42" s="43"/>
      <c r="AI42" t="s">
        <v>21</v>
      </c>
      <c r="AJ42" s="45">
        <v>3.0291611306526076</v>
      </c>
      <c r="AK42" s="45">
        <v>15.800458185258041</v>
      </c>
      <c r="AL42" s="45">
        <v>56.171869616771218</v>
      </c>
      <c r="AM42" s="45">
        <v>91.385334000245862</v>
      </c>
      <c r="AN42" s="45">
        <v>133.50862151476824</v>
      </c>
    </row>
    <row r="43" spans="2:40" x14ac:dyDescent="0.45">
      <c r="B43" s="43"/>
      <c r="C43" t="s">
        <v>13</v>
      </c>
      <c r="D43" s="45">
        <v>3.0291611306526076</v>
      </c>
      <c r="E43" s="45">
        <v>13.67894243704723</v>
      </c>
      <c r="F43" s="45">
        <v>54.173644366502018</v>
      </c>
      <c r="G43" s="45">
        <v>78.120935589802372</v>
      </c>
      <c r="H43" s="45">
        <v>105.06580096743299</v>
      </c>
      <c r="J43" s="43"/>
      <c r="K43" t="s">
        <v>13</v>
      </c>
      <c r="L43" s="45">
        <v>3.0291611306526076</v>
      </c>
      <c r="M43" s="45">
        <v>13.67894243704723</v>
      </c>
      <c r="N43" s="45">
        <v>54.173644366502018</v>
      </c>
      <c r="O43" s="45">
        <v>78.120935589802372</v>
      </c>
      <c r="P43" s="45">
        <v>105.06580096743299</v>
      </c>
      <c r="R43" s="43"/>
      <c r="S43" t="s">
        <v>13</v>
      </c>
      <c r="T43" s="45">
        <v>3.0291611306526076</v>
      </c>
      <c r="U43" s="45">
        <v>13.67894243704723</v>
      </c>
      <c r="V43" s="45">
        <v>54.173644366502018</v>
      </c>
      <c r="W43" s="45">
        <v>78.120935589802372</v>
      </c>
      <c r="X43" s="45">
        <v>105.06580096743299</v>
      </c>
      <c r="Z43" s="43"/>
      <c r="AA43" t="s">
        <v>13</v>
      </c>
      <c r="AB43" s="45">
        <v>3.0291611306526076</v>
      </c>
      <c r="AC43" s="45">
        <v>13.67894243704723</v>
      </c>
      <c r="AD43" s="45">
        <v>54.173644366502018</v>
      </c>
      <c r="AE43" s="45">
        <v>78.120935589802372</v>
      </c>
      <c r="AF43" s="45">
        <v>105.06580096743299</v>
      </c>
      <c r="AH43" s="43"/>
      <c r="AI43" t="s">
        <v>13</v>
      </c>
      <c r="AJ43" s="45">
        <v>3.0291611306526076</v>
      </c>
      <c r="AK43" s="45">
        <v>13.67894243704723</v>
      </c>
      <c r="AL43" s="45">
        <v>54.173644366502018</v>
      </c>
      <c r="AM43" s="45">
        <v>78.120935589802372</v>
      </c>
      <c r="AN43" s="45">
        <v>105.06580096743299</v>
      </c>
    </row>
    <row r="44" spans="2:40" x14ac:dyDescent="0.45">
      <c r="B44" s="43"/>
      <c r="C44" t="s">
        <v>14</v>
      </c>
      <c r="D44" s="45">
        <v>3.0291611306526076</v>
      </c>
      <c r="E44" s="45">
        <v>13.496053148408365</v>
      </c>
      <c r="F44" s="45">
        <v>54.00138356906502</v>
      </c>
      <c r="G44" s="45">
        <v>76.977452968212418</v>
      </c>
      <c r="H44" s="45">
        <v>102.60661414552378</v>
      </c>
      <c r="J44" s="43"/>
      <c r="K44" t="s">
        <v>14</v>
      </c>
      <c r="L44" s="45">
        <v>3.0291611306526076</v>
      </c>
      <c r="M44" s="45">
        <v>13.496053148408365</v>
      </c>
      <c r="N44" s="45">
        <v>54.00138356906502</v>
      </c>
      <c r="O44" s="45">
        <v>76.977452968212418</v>
      </c>
      <c r="P44" s="45">
        <v>102.60661414552378</v>
      </c>
      <c r="R44" s="43"/>
      <c r="S44" t="s">
        <v>14</v>
      </c>
      <c r="T44" s="45">
        <v>3.0291611306526076</v>
      </c>
      <c r="U44" s="45">
        <v>13.496053148408365</v>
      </c>
      <c r="V44" s="45">
        <v>54.00138356906502</v>
      </c>
      <c r="W44" s="45">
        <v>76.977452968212418</v>
      </c>
      <c r="X44" s="45">
        <v>102.60661414552378</v>
      </c>
      <c r="Z44" s="43"/>
      <c r="AA44" t="s">
        <v>14</v>
      </c>
      <c r="AB44" s="45">
        <v>3.0291611306526076</v>
      </c>
      <c r="AC44" s="45">
        <v>13.496053148408365</v>
      </c>
      <c r="AD44" s="45">
        <v>54.00138356906502</v>
      </c>
      <c r="AE44" s="45">
        <v>76.977452968212418</v>
      </c>
      <c r="AF44" s="45">
        <v>102.60661414552378</v>
      </c>
      <c r="AH44" s="43"/>
      <c r="AI44" t="s">
        <v>14</v>
      </c>
      <c r="AJ44" s="45">
        <v>3.0291611306526076</v>
      </c>
      <c r="AK44" s="45">
        <v>13.496053148408365</v>
      </c>
      <c r="AL44" s="45">
        <v>54.00138356906502</v>
      </c>
      <c r="AM44" s="45">
        <v>76.977452968212418</v>
      </c>
      <c r="AN44" s="45">
        <v>102.60661414552378</v>
      </c>
    </row>
    <row r="45" spans="2:40" x14ac:dyDescent="0.45">
      <c r="B45" s="43"/>
      <c r="C45" t="s">
        <v>156</v>
      </c>
      <c r="D45" s="45">
        <v>3.0291611306526076</v>
      </c>
      <c r="E45" s="45">
        <v>17.592773213918893</v>
      </c>
      <c r="F45" s="45">
        <v>57.86002543165381</v>
      </c>
      <c r="G45" s="45">
        <v>102.59146369182744</v>
      </c>
      <c r="H45" s="45">
        <v>157.53993722132537</v>
      </c>
      <c r="J45" s="43"/>
      <c r="K45" t="s">
        <v>156</v>
      </c>
      <c r="L45" s="45">
        <v>3.0291611306526076</v>
      </c>
      <c r="M45" s="45">
        <v>17.592773213918893</v>
      </c>
      <c r="N45" s="45">
        <v>57.86002543165381</v>
      </c>
      <c r="O45" s="45">
        <v>102.59146369182744</v>
      </c>
      <c r="P45" s="45">
        <v>157.53993722132537</v>
      </c>
      <c r="R45" s="43"/>
      <c r="S45" t="s">
        <v>156</v>
      </c>
      <c r="T45" s="45">
        <v>3.0291611306526076</v>
      </c>
      <c r="U45" s="45">
        <v>17.592773213918893</v>
      </c>
      <c r="V45" s="45">
        <v>57.86002543165381</v>
      </c>
      <c r="W45" s="45">
        <v>102.59146369182744</v>
      </c>
      <c r="X45" s="45">
        <v>157.53993722132537</v>
      </c>
      <c r="Z45" s="43"/>
      <c r="AA45" t="s">
        <v>156</v>
      </c>
      <c r="AB45" s="45">
        <v>3.0291611306526076</v>
      </c>
      <c r="AC45" s="45">
        <v>17.592773213918893</v>
      </c>
      <c r="AD45" s="45">
        <v>57.86002543165381</v>
      </c>
      <c r="AE45" s="45">
        <v>102.59146369182744</v>
      </c>
      <c r="AF45" s="45">
        <v>157.53993722132537</v>
      </c>
      <c r="AH45" s="43"/>
      <c r="AI45" t="s">
        <v>156</v>
      </c>
      <c r="AJ45" s="45">
        <v>3.0291611306526076</v>
      </c>
      <c r="AK45" s="45">
        <v>17.592773213918893</v>
      </c>
      <c r="AL45" s="45">
        <v>57.86002543165381</v>
      </c>
      <c r="AM45" s="45">
        <v>102.59146369182744</v>
      </c>
      <c r="AN45" s="45">
        <v>157.53993722132537</v>
      </c>
    </row>
    <row r="46" spans="2:40" x14ac:dyDescent="0.45">
      <c r="B46" s="43"/>
      <c r="C46" t="s">
        <v>158</v>
      </c>
      <c r="D46" s="45">
        <v>3.0291611306526076</v>
      </c>
      <c r="E46" s="45">
        <v>17.592773213918893</v>
      </c>
      <c r="F46" s="45">
        <v>57.86002543165381</v>
      </c>
      <c r="G46" s="45">
        <v>102.59146369182744</v>
      </c>
      <c r="H46" s="45">
        <v>157.53993722132537</v>
      </c>
      <c r="J46" s="43"/>
      <c r="K46" t="s">
        <v>158</v>
      </c>
      <c r="L46" s="45">
        <v>3.0291611306526076</v>
      </c>
      <c r="M46" s="45">
        <v>17.592773213918893</v>
      </c>
      <c r="N46" s="45">
        <v>57.86002543165381</v>
      </c>
      <c r="O46" s="45">
        <v>102.59146369182744</v>
      </c>
      <c r="P46" s="45">
        <v>157.53993722132537</v>
      </c>
      <c r="R46" s="43"/>
      <c r="S46" t="s">
        <v>158</v>
      </c>
      <c r="T46" s="45">
        <v>3.0291611306526076</v>
      </c>
      <c r="U46" s="45">
        <v>17.592773213918893</v>
      </c>
      <c r="V46" s="45">
        <v>57.86002543165381</v>
      </c>
      <c r="W46" s="45">
        <v>102.59146369182744</v>
      </c>
      <c r="X46" s="45">
        <v>157.53993722132537</v>
      </c>
      <c r="Z46" s="43"/>
      <c r="AA46" t="s">
        <v>158</v>
      </c>
      <c r="AB46" s="45">
        <v>3.0291611306526076</v>
      </c>
      <c r="AC46" s="45">
        <v>17.592773213918893</v>
      </c>
      <c r="AD46" s="45">
        <v>57.86002543165381</v>
      </c>
      <c r="AE46" s="45">
        <v>102.59146369182744</v>
      </c>
      <c r="AF46" s="45">
        <v>157.53993722132537</v>
      </c>
      <c r="AH46" s="43"/>
      <c r="AI46" t="s">
        <v>158</v>
      </c>
      <c r="AJ46" s="45">
        <v>3.0291611306526076</v>
      </c>
      <c r="AK46" s="45">
        <v>17.592773213918893</v>
      </c>
      <c r="AL46" s="45">
        <v>57.86002543165381</v>
      </c>
      <c r="AM46" s="45">
        <v>102.59146369182744</v>
      </c>
      <c r="AN46" s="45">
        <v>157.53993722132537</v>
      </c>
    </row>
    <row r="47" spans="2:40" x14ac:dyDescent="0.45">
      <c r="B47" s="43"/>
      <c r="C47" t="s">
        <v>160</v>
      </c>
      <c r="D47" s="45">
        <v>3.0291611306526076</v>
      </c>
      <c r="E47" s="45">
        <v>17.592773213918893</v>
      </c>
      <c r="F47" s="45">
        <v>57.86002543165381</v>
      </c>
      <c r="G47" s="45">
        <v>102.59146369182744</v>
      </c>
      <c r="H47" s="45">
        <v>157.53993722132537</v>
      </c>
      <c r="J47" s="43"/>
      <c r="K47" t="s">
        <v>160</v>
      </c>
      <c r="L47" s="45">
        <v>3.0291611306526076</v>
      </c>
      <c r="M47" s="45">
        <v>17.592773213918893</v>
      </c>
      <c r="N47" s="45">
        <v>57.86002543165381</v>
      </c>
      <c r="O47" s="45">
        <v>102.59146369182744</v>
      </c>
      <c r="P47" s="45">
        <v>157.53993722132537</v>
      </c>
      <c r="R47" s="43"/>
      <c r="S47" t="s">
        <v>160</v>
      </c>
      <c r="T47" s="45">
        <v>3.0291611306526076</v>
      </c>
      <c r="U47" s="45">
        <v>17.592773213918893</v>
      </c>
      <c r="V47" s="45">
        <v>57.86002543165381</v>
      </c>
      <c r="W47" s="45">
        <v>102.59146369182744</v>
      </c>
      <c r="X47" s="45">
        <v>157.53993722132537</v>
      </c>
      <c r="Z47" s="43"/>
      <c r="AA47" t="s">
        <v>160</v>
      </c>
      <c r="AB47" s="45">
        <v>3.0291611306526076</v>
      </c>
      <c r="AC47" s="45">
        <v>17.592773213918893</v>
      </c>
      <c r="AD47" s="45">
        <v>57.86002543165381</v>
      </c>
      <c r="AE47" s="45">
        <v>102.59146369182744</v>
      </c>
      <c r="AF47" s="45">
        <v>157.53993722132537</v>
      </c>
      <c r="AH47" s="43"/>
      <c r="AI47" t="s">
        <v>160</v>
      </c>
      <c r="AJ47" s="45">
        <v>3.0291611306526076</v>
      </c>
      <c r="AK47" s="45">
        <v>17.592773213918893</v>
      </c>
      <c r="AL47" s="45">
        <v>57.86002543165381</v>
      </c>
      <c r="AM47" s="45">
        <v>102.59146369182744</v>
      </c>
      <c r="AN47" s="45">
        <v>157.53993722132537</v>
      </c>
    </row>
    <row r="48" spans="2:40" x14ac:dyDescent="0.45">
      <c r="B48" s="43"/>
      <c r="C48" t="s">
        <v>162</v>
      </c>
      <c r="D48" s="45">
        <v>3.0291611306526076</v>
      </c>
      <c r="E48" s="45">
        <v>13.877270739566306</v>
      </c>
      <c r="F48" s="45">
        <v>54.360446949641393</v>
      </c>
      <c r="G48" s="45">
        <v>79.170411147112787</v>
      </c>
      <c r="H48" s="45">
        <v>107.27111102757132</v>
      </c>
      <c r="J48" s="43"/>
      <c r="K48" t="s">
        <v>162</v>
      </c>
      <c r="L48" s="45">
        <v>3.0291611306526076</v>
      </c>
      <c r="M48" s="45">
        <v>13.877270739566306</v>
      </c>
      <c r="N48" s="45">
        <v>54.360446949641393</v>
      </c>
      <c r="O48" s="45">
        <v>79.170411147112787</v>
      </c>
      <c r="P48" s="45">
        <v>107.27111102757132</v>
      </c>
      <c r="R48" s="43"/>
      <c r="S48" t="s">
        <v>162</v>
      </c>
      <c r="T48" s="45">
        <v>3.0291611306526076</v>
      </c>
      <c r="U48" s="45">
        <v>13.877270739566306</v>
      </c>
      <c r="V48" s="45">
        <v>54.360446949641393</v>
      </c>
      <c r="W48" s="45">
        <v>79.170411147112787</v>
      </c>
      <c r="X48" s="45">
        <v>107.27111102757132</v>
      </c>
      <c r="Z48" s="43"/>
      <c r="AA48" t="s">
        <v>162</v>
      </c>
      <c r="AB48" s="45">
        <v>3.0291611306526076</v>
      </c>
      <c r="AC48" s="45">
        <v>13.877270739566306</v>
      </c>
      <c r="AD48" s="45">
        <v>54.360446949641393</v>
      </c>
      <c r="AE48" s="45">
        <v>79.170411147112787</v>
      </c>
      <c r="AF48" s="45">
        <v>107.27111102757132</v>
      </c>
      <c r="AH48" s="43"/>
      <c r="AI48" t="s">
        <v>162</v>
      </c>
      <c r="AJ48" s="45">
        <v>3.0291611306526076</v>
      </c>
      <c r="AK48" s="45">
        <v>13.877270739566306</v>
      </c>
      <c r="AL48" s="45">
        <v>54.360446949641393</v>
      </c>
      <c r="AM48" s="45">
        <v>79.170411147112787</v>
      </c>
      <c r="AN48" s="45">
        <v>107.27111102757132</v>
      </c>
    </row>
    <row r="49" spans="2:40" x14ac:dyDescent="0.45">
      <c r="B49" s="43"/>
      <c r="C49" t="s">
        <v>164</v>
      </c>
      <c r="D49" s="45">
        <v>3.0291611306526076</v>
      </c>
      <c r="E49" s="45">
        <v>14.099382295376275</v>
      </c>
      <c r="F49" s="45">
        <v>54.569650637886639</v>
      </c>
      <c r="G49" s="45">
        <v>80.495611743606162</v>
      </c>
      <c r="H49" s="45">
        <v>110.10007973915565</v>
      </c>
      <c r="J49" s="43"/>
      <c r="K49" t="s">
        <v>164</v>
      </c>
      <c r="L49" s="45">
        <v>3.0291611306526076</v>
      </c>
      <c r="M49" s="45">
        <v>14.099382295376275</v>
      </c>
      <c r="N49" s="45">
        <v>54.569650637886639</v>
      </c>
      <c r="O49" s="45">
        <v>80.495611743606162</v>
      </c>
      <c r="P49" s="45">
        <v>110.10007973915565</v>
      </c>
      <c r="R49" s="43"/>
      <c r="S49" t="s">
        <v>164</v>
      </c>
      <c r="T49" s="45">
        <v>3.0291611306526076</v>
      </c>
      <c r="U49" s="45">
        <v>14.099382295376275</v>
      </c>
      <c r="V49" s="45">
        <v>54.569650637886639</v>
      </c>
      <c r="W49" s="45">
        <v>80.495611743606162</v>
      </c>
      <c r="X49" s="45">
        <v>110.10007973915565</v>
      </c>
      <c r="Z49" s="43"/>
      <c r="AA49" t="s">
        <v>164</v>
      </c>
      <c r="AB49" s="45">
        <v>3.0291611306526076</v>
      </c>
      <c r="AC49" s="45">
        <v>14.099382295376275</v>
      </c>
      <c r="AD49" s="45">
        <v>54.569650637886639</v>
      </c>
      <c r="AE49" s="45">
        <v>80.495611743606162</v>
      </c>
      <c r="AF49" s="45">
        <v>110.10007973915565</v>
      </c>
      <c r="AH49" s="43"/>
      <c r="AI49" t="s">
        <v>164</v>
      </c>
      <c r="AJ49" s="45">
        <v>3.0291611306526076</v>
      </c>
      <c r="AK49" s="45">
        <v>14.099382295376275</v>
      </c>
      <c r="AL49" s="45">
        <v>54.569650637886639</v>
      </c>
      <c r="AM49" s="45">
        <v>80.495611743606162</v>
      </c>
      <c r="AN49" s="45">
        <v>110.10007973915565</v>
      </c>
    </row>
    <row r="50" spans="2:40" x14ac:dyDescent="0.45">
      <c r="B50" s="43"/>
      <c r="C50" t="s">
        <v>166</v>
      </c>
      <c r="D50" s="45">
        <v>3.0291611306526076</v>
      </c>
      <c r="E50" s="45">
        <v>14.185600726891401</v>
      </c>
      <c r="F50" s="45">
        <v>54.650858541734351</v>
      </c>
      <c r="G50" s="45">
        <v>80.971164844714707</v>
      </c>
      <c r="H50" s="45">
        <v>111.1153841882103</v>
      </c>
      <c r="J50" s="43"/>
      <c r="K50" t="s">
        <v>166</v>
      </c>
      <c r="L50" s="45">
        <v>3.0291611306526076</v>
      </c>
      <c r="M50" s="45">
        <v>14.185600726891401</v>
      </c>
      <c r="N50" s="45">
        <v>54.650858541734351</v>
      </c>
      <c r="O50" s="45">
        <v>80.971164844714707</v>
      </c>
      <c r="P50" s="45">
        <v>111.1153841882103</v>
      </c>
      <c r="R50" s="43"/>
      <c r="S50" t="s">
        <v>166</v>
      </c>
      <c r="T50" s="45">
        <v>3.0291611306526076</v>
      </c>
      <c r="U50" s="45">
        <v>14.185600726891401</v>
      </c>
      <c r="V50" s="45">
        <v>54.650858541734351</v>
      </c>
      <c r="W50" s="45">
        <v>80.971164844714707</v>
      </c>
      <c r="X50" s="45">
        <v>111.1153841882103</v>
      </c>
      <c r="Z50" s="43"/>
      <c r="AA50" t="s">
        <v>166</v>
      </c>
      <c r="AB50" s="45">
        <v>3.0291611306526076</v>
      </c>
      <c r="AC50" s="45">
        <v>14.185600726891401</v>
      </c>
      <c r="AD50" s="45">
        <v>54.650858541734351</v>
      </c>
      <c r="AE50" s="45">
        <v>80.971164844714707</v>
      </c>
      <c r="AF50" s="45">
        <v>111.1153841882103</v>
      </c>
      <c r="AH50" s="43"/>
      <c r="AI50" t="s">
        <v>166</v>
      </c>
      <c r="AJ50" s="45">
        <v>3.0291611306526076</v>
      </c>
      <c r="AK50" s="45">
        <v>14.185600726891401</v>
      </c>
      <c r="AL50" s="45">
        <v>54.650858541734351</v>
      </c>
      <c r="AM50" s="45">
        <v>80.971164844714707</v>
      </c>
      <c r="AN50" s="45">
        <v>111.1153841882103</v>
      </c>
    </row>
    <row r="51" spans="2:40" x14ac:dyDescent="0.45">
      <c r="B51" s="43"/>
      <c r="C51" t="s">
        <v>168</v>
      </c>
      <c r="D51" s="45">
        <v>3.0291611306526076</v>
      </c>
      <c r="E51" s="45">
        <v>15.714024565302459</v>
      </c>
      <c r="F51" s="45">
        <v>56.090459030018287</v>
      </c>
      <c r="G51" s="45">
        <v>105.10568818031746</v>
      </c>
      <c r="H51" s="45">
        <v>155.34090114373262</v>
      </c>
      <c r="J51" s="43"/>
      <c r="K51" t="s">
        <v>168</v>
      </c>
      <c r="L51" s="45">
        <v>3.0291611306526076</v>
      </c>
      <c r="M51" s="45">
        <v>15.714024565302459</v>
      </c>
      <c r="N51" s="45">
        <v>56.090459030018287</v>
      </c>
      <c r="O51" s="45">
        <v>105.10568818031746</v>
      </c>
      <c r="P51" s="45">
        <v>155.34090114373262</v>
      </c>
      <c r="R51" s="43"/>
      <c r="S51" t="s">
        <v>168</v>
      </c>
      <c r="T51" s="45">
        <v>3.0291611306526076</v>
      </c>
      <c r="U51" s="45">
        <v>15.714024565302459</v>
      </c>
      <c r="V51" s="45">
        <v>56.090459030018287</v>
      </c>
      <c r="W51" s="45">
        <v>105.10568818031746</v>
      </c>
      <c r="X51" s="45">
        <v>155.34090114373262</v>
      </c>
      <c r="Z51" s="43"/>
      <c r="AA51" t="s">
        <v>168</v>
      </c>
      <c r="AB51" s="45">
        <v>3.0291611306526076</v>
      </c>
      <c r="AC51" s="45">
        <v>15.714024565302459</v>
      </c>
      <c r="AD51" s="45">
        <v>56.090459030018287</v>
      </c>
      <c r="AE51" s="45">
        <v>105.10568818031746</v>
      </c>
      <c r="AF51" s="45">
        <v>155.34090114373262</v>
      </c>
      <c r="AH51" s="43"/>
      <c r="AI51" t="s">
        <v>168</v>
      </c>
      <c r="AJ51" s="45">
        <v>3.0291611306526076</v>
      </c>
      <c r="AK51" s="45">
        <v>15.714024565302459</v>
      </c>
      <c r="AL51" s="45">
        <v>56.090459030018287</v>
      </c>
      <c r="AM51" s="45">
        <v>105.10568818031746</v>
      </c>
      <c r="AN51" s="45">
        <v>155.34090114373262</v>
      </c>
    </row>
    <row r="52" spans="2:40" x14ac:dyDescent="0.45">
      <c r="B52" s="43"/>
      <c r="C52" t="s">
        <v>170</v>
      </c>
      <c r="D52" s="45">
        <v>3.0291611306526076</v>
      </c>
      <c r="E52" s="45">
        <v>20.65914091325714</v>
      </c>
      <c r="F52" s="45">
        <v>60.748193180865691</v>
      </c>
      <c r="G52" s="45">
        <v>137.92848427729834</v>
      </c>
      <c r="H52" s="45">
        <v>224.74118894513143</v>
      </c>
      <c r="J52" s="43"/>
      <c r="K52" t="s">
        <v>170</v>
      </c>
      <c r="L52" s="45">
        <v>3.0291611306526076</v>
      </c>
      <c r="M52" s="45">
        <v>20.65914091325714</v>
      </c>
      <c r="N52" s="45">
        <v>60.748193180865691</v>
      </c>
      <c r="O52" s="45">
        <v>137.92848427729834</v>
      </c>
      <c r="P52" s="45">
        <v>224.74118894513143</v>
      </c>
      <c r="R52" s="43"/>
      <c r="S52" t="s">
        <v>170</v>
      </c>
      <c r="T52" s="45">
        <v>3.0291611306526076</v>
      </c>
      <c r="U52" s="45">
        <v>20.65914091325714</v>
      </c>
      <c r="V52" s="45">
        <v>60.748193180865691</v>
      </c>
      <c r="W52" s="45">
        <v>137.92848427729834</v>
      </c>
      <c r="X52" s="45">
        <v>224.74118894513143</v>
      </c>
      <c r="Z52" s="43"/>
      <c r="AA52" t="s">
        <v>170</v>
      </c>
      <c r="AB52" s="45">
        <v>3.0291611306526076</v>
      </c>
      <c r="AC52" s="45">
        <v>20.65914091325714</v>
      </c>
      <c r="AD52" s="45">
        <v>60.748193180865691</v>
      </c>
      <c r="AE52" s="45">
        <v>137.92848427729834</v>
      </c>
      <c r="AF52" s="45">
        <v>224.74118894513143</v>
      </c>
      <c r="AH52" s="43"/>
      <c r="AI52" t="s">
        <v>170</v>
      </c>
      <c r="AJ52" s="45">
        <v>3.0291611306526076</v>
      </c>
      <c r="AK52" s="45">
        <v>20.65914091325714</v>
      </c>
      <c r="AL52" s="45">
        <v>60.748193180865691</v>
      </c>
      <c r="AM52" s="45">
        <v>137.92848427729834</v>
      </c>
      <c r="AN52" s="45">
        <v>224.74118894513143</v>
      </c>
    </row>
    <row r="54" spans="2:40" x14ac:dyDescent="0.45">
      <c r="T54" s="113" t="s">
        <v>249</v>
      </c>
      <c r="U54" s="114"/>
      <c r="V54" s="114"/>
      <c r="W54" s="114"/>
      <c r="X54" s="115"/>
      <c r="AB54" s="113" t="s">
        <v>249</v>
      </c>
      <c r="AC54" s="114"/>
      <c r="AD54" s="114"/>
      <c r="AE54" s="114"/>
      <c r="AF54" s="115"/>
      <c r="AJ54" s="113" t="s">
        <v>249</v>
      </c>
      <c r="AK54" s="114"/>
      <c r="AL54" s="114"/>
      <c r="AM54" s="114"/>
      <c r="AN54" s="115"/>
    </row>
    <row r="55" spans="2:40" x14ac:dyDescent="0.45">
      <c r="L55" s="113" t="s">
        <v>249</v>
      </c>
      <c r="M55" s="114"/>
      <c r="N55" s="114"/>
      <c r="O55" s="114"/>
      <c r="P55" s="115"/>
    </row>
    <row r="56" spans="2:40" x14ac:dyDescent="0.45">
      <c r="B56" s="46" t="s">
        <v>247</v>
      </c>
      <c r="C56" s="47"/>
      <c r="J56" s="46" t="s">
        <v>247</v>
      </c>
      <c r="K56" s="47"/>
      <c r="T56" s="48"/>
      <c r="U56" s="48"/>
      <c r="V56" s="48"/>
      <c r="W56" s="48"/>
      <c r="X56" s="48"/>
      <c r="AB56" s="48"/>
      <c r="AC56" s="48"/>
      <c r="AD56" s="48"/>
      <c r="AE56" s="48"/>
      <c r="AF56" s="48"/>
      <c r="AJ56" s="48"/>
      <c r="AK56" s="48"/>
      <c r="AL56" s="48"/>
      <c r="AM56" s="48"/>
      <c r="AN56" s="48"/>
    </row>
    <row r="57" spans="2:40" x14ac:dyDescent="0.45">
      <c r="B57" s="46"/>
      <c r="C57" s="47" t="s">
        <v>5</v>
      </c>
      <c r="J57" s="46"/>
      <c r="K57" s="47" t="s">
        <v>5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J57" s="49">
        <v>0</v>
      </c>
      <c r="AK57" s="49">
        <v>0</v>
      </c>
      <c r="AL57" s="49">
        <v>0</v>
      </c>
      <c r="AM57" s="49">
        <v>0</v>
      </c>
      <c r="AN57" s="49">
        <v>0</v>
      </c>
    </row>
    <row r="58" spans="2:40" x14ac:dyDescent="0.45">
      <c r="B58" s="46"/>
      <c r="C58" s="47" t="s">
        <v>2</v>
      </c>
      <c r="J58" s="46"/>
      <c r="K58" s="47" t="s">
        <v>2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J58" s="49">
        <v>0</v>
      </c>
      <c r="AK58" s="49">
        <v>0</v>
      </c>
      <c r="AL58" s="49">
        <v>0</v>
      </c>
      <c r="AM58" s="49">
        <v>0</v>
      </c>
      <c r="AN58" s="49">
        <v>0</v>
      </c>
    </row>
    <row r="59" spans="2:40" x14ac:dyDescent="0.45">
      <c r="B59" s="46"/>
      <c r="C59" s="47" t="s">
        <v>4</v>
      </c>
      <c r="J59" s="46"/>
      <c r="K59" s="47" t="s">
        <v>4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J59" s="49">
        <v>0</v>
      </c>
      <c r="AK59" s="49">
        <v>0</v>
      </c>
      <c r="AL59" s="49">
        <v>0</v>
      </c>
      <c r="AM59" s="49">
        <v>0</v>
      </c>
      <c r="AN59" s="49">
        <v>0</v>
      </c>
    </row>
    <row r="60" spans="2:40" x14ac:dyDescent="0.45">
      <c r="B60" s="46"/>
      <c r="C60" s="47" t="s">
        <v>111</v>
      </c>
      <c r="J60" s="46"/>
      <c r="K60" s="47" t="s">
        <v>111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J60" s="49">
        <v>0</v>
      </c>
      <c r="AK60" s="49">
        <v>0</v>
      </c>
      <c r="AL60" s="49">
        <v>0</v>
      </c>
      <c r="AM60" s="49">
        <v>0</v>
      </c>
      <c r="AN60" s="49">
        <v>0</v>
      </c>
    </row>
    <row r="61" spans="2:40" x14ac:dyDescent="0.45">
      <c r="B61" s="46"/>
      <c r="C61" s="47" t="s">
        <v>18</v>
      </c>
      <c r="J61" s="46"/>
      <c r="K61" s="47" t="s">
        <v>18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</row>
    <row r="62" spans="2:40" x14ac:dyDescent="0.45">
      <c r="B62" s="46"/>
      <c r="C62" s="47" t="s">
        <v>7</v>
      </c>
      <c r="J62" s="46"/>
      <c r="K62" s="47" t="s">
        <v>7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J62" s="49">
        <v>0</v>
      </c>
      <c r="AK62" s="49">
        <v>0</v>
      </c>
      <c r="AL62" s="49">
        <v>0</v>
      </c>
      <c r="AM62" s="49">
        <v>0</v>
      </c>
      <c r="AN62" s="49">
        <v>0</v>
      </c>
    </row>
    <row r="63" spans="2:40" x14ac:dyDescent="0.45">
      <c r="B63" s="46"/>
      <c r="C63" s="47" t="s">
        <v>19</v>
      </c>
      <c r="J63" s="46"/>
      <c r="K63" s="47" t="s">
        <v>19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</row>
    <row r="64" spans="2:40" x14ac:dyDescent="0.45">
      <c r="B64" s="46"/>
      <c r="C64" s="47" t="s">
        <v>116</v>
      </c>
      <c r="J64" s="46"/>
      <c r="K64" s="47" t="s">
        <v>116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</row>
    <row r="65" spans="2:40" x14ac:dyDescent="0.45">
      <c r="B65" s="46"/>
      <c r="C65" s="47" t="s">
        <v>118</v>
      </c>
      <c r="J65" s="46"/>
      <c r="K65" s="47" t="s">
        <v>118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J65" s="49">
        <v>0</v>
      </c>
      <c r="AK65" s="49">
        <v>0</v>
      </c>
      <c r="AL65" s="49">
        <v>0</v>
      </c>
      <c r="AM65" s="49">
        <v>0</v>
      </c>
      <c r="AN65" s="49">
        <v>0</v>
      </c>
    </row>
    <row r="66" spans="2:40" x14ac:dyDescent="0.45">
      <c r="B66" s="46"/>
      <c r="C66" s="47" t="s">
        <v>16</v>
      </c>
      <c r="J66" s="46"/>
      <c r="K66" s="47" t="s">
        <v>16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T66" s="49">
        <v>0</v>
      </c>
      <c r="U66" s="49">
        <v>0</v>
      </c>
      <c r="V66" s="49">
        <v>0</v>
      </c>
      <c r="W66" s="49">
        <v>0</v>
      </c>
      <c r="X66" s="49">
        <v>0</v>
      </c>
      <c r="AB66" s="49">
        <v>0</v>
      </c>
      <c r="AC66" s="49">
        <v>0</v>
      </c>
      <c r="AD66" s="49">
        <v>0</v>
      </c>
      <c r="AE66" s="49">
        <v>0</v>
      </c>
      <c r="AF66" s="49">
        <v>0</v>
      </c>
      <c r="AJ66" s="49">
        <v>0</v>
      </c>
      <c r="AK66" s="49">
        <v>0</v>
      </c>
      <c r="AL66" s="49">
        <v>0</v>
      </c>
      <c r="AM66" s="49">
        <v>0</v>
      </c>
      <c r="AN66" s="49">
        <v>0</v>
      </c>
    </row>
    <row r="67" spans="2:40" x14ac:dyDescent="0.45">
      <c r="B67" s="46"/>
      <c r="C67" s="47" t="s">
        <v>17</v>
      </c>
      <c r="J67" s="46"/>
      <c r="K67" s="47" t="s">
        <v>17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J67" s="49">
        <v>0</v>
      </c>
      <c r="AK67" s="49">
        <v>0</v>
      </c>
      <c r="AL67" s="49">
        <v>0</v>
      </c>
      <c r="AM67" s="49">
        <v>0</v>
      </c>
      <c r="AN67" s="49">
        <v>0</v>
      </c>
    </row>
    <row r="68" spans="2:40" x14ac:dyDescent="0.45">
      <c r="B68" s="46"/>
      <c r="C68" s="47" t="s">
        <v>122</v>
      </c>
      <c r="J68" s="46"/>
      <c r="K68" s="47" t="s">
        <v>122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J68" s="49">
        <v>0</v>
      </c>
      <c r="AK68" s="49">
        <v>0</v>
      </c>
      <c r="AL68" s="49">
        <v>0</v>
      </c>
      <c r="AM68" s="49">
        <v>0</v>
      </c>
      <c r="AN68" s="49">
        <v>0</v>
      </c>
    </row>
    <row r="69" spans="2:40" x14ac:dyDescent="0.45">
      <c r="B69" s="46"/>
      <c r="C69" s="47" t="s">
        <v>124</v>
      </c>
      <c r="D69" s="44"/>
      <c r="E69" s="44"/>
      <c r="F69" s="44"/>
      <c r="G69" s="44"/>
      <c r="H69" s="44"/>
      <c r="J69" s="46"/>
      <c r="K69" s="47" t="s">
        <v>124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R69" s="43"/>
      <c r="T69" s="49">
        <v>0</v>
      </c>
      <c r="U69" s="49">
        <v>0</v>
      </c>
      <c r="V69" s="49">
        <v>0</v>
      </c>
      <c r="W69" s="49">
        <v>0</v>
      </c>
      <c r="X69" s="49">
        <v>0</v>
      </c>
      <c r="Z69" s="43"/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H69" s="43"/>
      <c r="AJ69" s="49">
        <v>0</v>
      </c>
      <c r="AK69" s="49">
        <v>0</v>
      </c>
      <c r="AL69" s="49">
        <v>0</v>
      </c>
      <c r="AM69" s="49">
        <v>0</v>
      </c>
      <c r="AN69" s="49">
        <v>0</v>
      </c>
    </row>
    <row r="70" spans="2:40" x14ac:dyDescent="0.45">
      <c r="B70" s="46"/>
      <c r="C70" s="47" t="s">
        <v>6</v>
      </c>
      <c r="D70" s="44"/>
      <c r="E70" s="44"/>
      <c r="F70" s="44"/>
      <c r="G70" s="44"/>
      <c r="H70" s="44"/>
      <c r="J70" s="46"/>
      <c r="K70" s="47" t="s">
        <v>6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R70" s="43"/>
      <c r="T70" s="49">
        <v>0</v>
      </c>
      <c r="U70" s="49">
        <v>0</v>
      </c>
      <c r="V70" s="49">
        <v>0</v>
      </c>
      <c r="W70" s="49">
        <v>0</v>
      </c>
      <c r="X70" s="49">
        <v>0</v>
      </c>
      <c r="Z70" s="43"/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H70" s="43"/>
      <c r="AJ70" s="49">
        <v>0</v>
      </c>
      <c r="AK70" s="49">
        <v>0</v>
      </c>
      <c r="AL70" s="49">
        <v>0</v>
      </c>
      <c r="AM70" s="49">
        <v>0</v>
      </c>
      <c r="AN70" s="49">
        <v>0</v>
      </c>
    </row>
    <row r="71" spans="2:40" x14ac:dyDescent="0.45">
      <c r="B71" s="46"/>
      <c r="C71" s="47" t="s">
        <v>127</v>
      </c>
      <c r="D71" s="44"/>
      <c r="E71" s="44"/>
      <c r="F71" s="44"/>
      <c r="G71" s="44"/>
      <c r="H71" s="44"/>
      <c r="J71" s="46"/>
      <c r="K71" s="47" t="s">
        <v>127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R71" s="43"/>
      <c r="T71" s="49">
        <v>0</v>
      </c>
      <c r="U71" s="49">
        <v>0</v>
      </c>
      <c r="V71" s="49">
        <v>0</v>
      </c>
      <c r="W71" s="49">
        <v>0</v>
      </c>
      <c r="X71" s="49">
        <v>0</v>
      </c>
      <c r="Z71" s="43"/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H71" s="43"/>
      <c r="AJ71" s="49">
        <v>0</v>
      </c>
      <c r="AK71" s="49">
        <v>0</v>
      </c>
      <c r="AL71" s="49">
        <v>0</v>
      </c>
      <c r="AM71" s="49">
        <v>0</v>
      </c>
      <c r="AN71" s="49">
        <v>0</v>
      </c>
    </row>
    <row r="72" spans="2:40" x14ac:dyDescent="0.45">
      <c r="B72" s="46"/>
      <c r="C72" s="47" t="s">
        <v>129</v>
      </c>
      <c r="D72" s="44"/>
      <c r="E72" s="44"/>
      <c r="F72" s="44"/>
      <c r="G72" s="44"/>
      <c r="H72" s="44"/>
      <c r="J72" s="46"/>
      <c r="K72" s="47" t="s">
        <v>129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R72" s="43"/>
      <c r="T72" s="49">
        <v>0</v>
      </c>
      <c r="U72" s="49">
        <v>0</v>
      </c>
      <c r="V72" s="49">
        <v>0</v>
      </c>
      <c r="W72" s="49">
        <v>0</v>
      </c>
      <c r="X72" s="49">
        <v>0</v>
      </c>
      <c r="Z72" s="43"/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H72" s="43"/>
      <c r="AJ72" s="49">
        <v>0</v>
      </c>
      <c r="AK72" s="49">
        <v>0</v>
      </c>
      <c r="AL72" s="49">
        <v>0</v>
      </c>
      <c r="AM72" s="49">
        <v>0</v>
      </c>
      <c r="AN72" s="49">
        <v>0</v>
      </c>
    </row>
    <row r="73" spans="2:40" x14ac:dyDescent="0.45">
      <c r="B73" s="46"/>
      <c r="C73" s="47" t="s">
        <v>131</v>
      </c>
      <c r="D73" s="44"/>
      <c r="E73" s="44"/>
      <c r="F73" s="44"/>
      <c r="G73" s="44"/>
      <c r="H73" s="44"/>
      <c r="J73" s="46"/>
      <c r="K73" s="47" t="s">
        <v>131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R73" s="43"/>
      <c r="T73" s="49">
        <v>0</v>
      </c>
      <c r="U73" s="49">
        <v>0</v>
      </c>
      <c r="V73" s="49">
        <v>0</v>
      </c>
      <c r="W73" s="49">
        <v>0</v>
      </c>
      <c r="X73" s="49">
        <v>0</v>
      </c>
      <c r="Z73" s="43"/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H73" s="43"/>
      <c r="AJ73" s="49">
        <v>0</v>
      </c>
      <c r="AK73" s="49">
        <v>0</v>
      </c>
      <c r="AL73" s="49">
        <v>0</v>
      </c>
      <c r="AM73" s="49">
        <v>0</v>
      </c>
      <c r="AN73" s="49">
        <v>0</v>
      </c>
    </row>
    <row r="74" spans="2:40" x14ac:dyDescent="0.45">
      <c r="B74" s="46"/>
      <c r="C74" s="47" t="s">
        <v>133</v>
      </c>
      <c r="D74" s="44"/>
      <c r="E74" s="44"/>
      <c r="F74" s="44"/>
      <c r="G74" s="44"/>
      <c r="H74" s="44"/>
      <c r="J74" s="46"/>
      <c r="K74" s="47" t="s">
        <v>133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R74" s="43"/>
      <c r="T74" s="49">
        <v>0</v>
      </c>
      <c r="U74" s="49">
        <v>0</v>
      </c>
      <c r="V74" s="49">
        <v>0</v>
      </c>
      <c r="W74" s="49">
        <v>0</v>
      </c>
      <c r="X74" s="49">
        <v>0</v>
      </c>
      <c r="Z74" s="43"/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H74" s="43"/>
      <c r="AJ74" s="49">
        <v>0</v>
      </c>
      <c r="AK74" s="49">
        <v>0</v>
      </c>
      <c r="AL74" s="49">
        <v>0</v>
      </c>
      <c r="AM74" s="49">
        <v>0</v>
      </c>
      <c r="AN74" s="49">
        <v>0</v>
      </c>
    </row>
    <row r="75" spans="2:40" x14ac:dyDescent="0.45">
      <c r="B75" s="46"/>
      <c r="C75" s="47"/>
      <c r="J75" s="46"/>
      <c r="K75" s="47"/>
      <c r="L75" s="49"/>
      <c r="M75" s="49"/>
      <c r="N75" s="49"/>
      <c r="O75" s="49"/>
      <c r="P75" s="49"/>
    </row>
    <row r="76" spans="2:40" x14ac:dyDescent="0.45">
      <c r="B76" s="46" t="s">
        <v>248</v>
      </c>
      <c r="C76" s="47"/>
      <c r="J76" s="46" t="s">
        <v>248</v>
      </c>
      <c r="K76" s="47"/>
      <c r="T76" s="49"/>
      <c r="U76" s="49"/>
      <c r="V76" s="49"/>
      <c r="W76" s="49"/>
      <c r="X76" s="49"/>
      <c r="AB76" s="49"/>
      <c r="AC76" s="49"/>
      <c r="AD76" s="49"/>
      <c r="AE76" s="49"/>
      <c r="AF76" s="49"/>
      <c r="AJ76" s="49"/>
      <c r="AK76" s="49"/>
      <c r="AL76" s="49"/>
      <c r="AM76" s="49"/>
      <c r="AN76" s="49"/>
    </row>
    <row r="77" spans="2:40" x14ac:dyDescent="0.45">
      <c r="B77" s="46"/>
      <c r="C77" s="47" t="s">
        <v>136</v>
      </c>
      <c r="J77" s="46"/>
      <c r="K77" s="47" t="s">
        <v>136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T77" s="49">
        <v>0</v>
      </c>
      <c r="U77" s="49">
        <v>0</v>
      </c>
      <c r="V77" s="49">
        <v>0</v>
      </c>
      <c r="W77" s="49">
        <v>0</v>
      </c>
      <c r="X77" s="49">
        <v>0</v>
      </c>
      <c r="AB77" s="49">
        <v>0</v>
      </c>
      <c r="AC77" s="49">
        <v>0</v>
      </c>
      <c r="AD77" s="49">
        <v>0</v>
      </c>
      <c r="AE77" s="49">
        <v>0</v>
      </c>
      <c r="AF77" s="49">
        <v>0</v>
      </c>
      <c r="AJ77" s="49">
        <v>0</v>
      </c>
      <c r="AK77" s="49">
        <v>0</v>
      </c>
      <c r="AL77" s="49">
        <v>0</v>
      </c>
      <c r="AM77" s="49">
        <v>0</v>
      </c>
      <c r="AN77" s="49">
        <v>0</v>
      </c>
    </row>
    <row r="78" spans="2:40" x14ac:dyDescent="0.45">
      <c r="B78" s="46"/>
      <c r="C78" s="47" t="s">
        <v>11</v>
      </c>
      <c r="J78" s="46"/>
      <c r="K78" s="47" t="s">
        <v>11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J78" s="49">
        <v>0</v>
      </c>
      <c r="AK78" s="49">
        <v>0</v>
      </c>
      <c r="AL78" s="49">
        <v>0</v>
      </c>
      <c r="AM78" s="49">
        <v>0</v>
      </c>
      <c r="AN78" s="49">
        <v>0</v>
      </c>
    </row>
    <row r="79" spans="2:40" x14ac:dyDescent="0.45">
      <c r="B79" s="46"/>
      <c r="C79" s="47" t="s">
        <v>9</v>
      </c>
      <c r="J79" s="46"/>
      <c r="K79" s="47" t="s">
        <v>9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J79" s="49">
        <v>0</v>
      </c>
      <c r="AK79" s="49">
        <v>0</v>
      </c>
      <c r="AL79" s="49">
        <v>0</v>
      </c>
      <c r="AM79" s="49">
        <v>0</v>
      </c>
      <c r="AN79" s="49">
        <v>0</v>
      </c>
    </row>
    <row r="80" spans="2:40" x14ac:dyDescent="0.45">
      <c r="B80" s="46"/>
      <c r="C80" s="47" t="s">
        <v>138</v>
      </c>
      <c r="J80" s="46"/>
      <c r="K80" s="47" t="s">
        <v>138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T80" s="49">
        <v>0</v>
      </c>
      <c r="U80" s="49">
        <v>0</v>
      </c>
      <c r="V80" s="49">
        <v>0</v>
      </c>
      <c r="W80" s="49">
        <v>0</v>
      </c>
      <c r="X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</row>
    <row r="81" spans="2:40" x14ac:dyDescent="0.45">
      <c r="B81" s="46"/>
      <c r="C81" s="47" t="s">
        <v>140</v>
      </c>
      <c r="J81" s="46"/>
      <c r="K81" s="47" t="s">
        <v>140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T81" s="49">
        <v>0</v>
      </c>
      <c r="U81" s="49">
        <v>0</v>
      </c>
      <c r="V81" s="49">
        <v>0</v>
      </c>
      <c r="W81" s="49">
        <v>0</v>
      </c>
      <c r="X81" s="49">
        <v>0</v>
      </c>
      <c r="AB81" s="49">
        <v>0</v>
      </c>
      <c r="AC81" s="49">
        <v>0</v>
      </c>
      <c r="AD81" s="49">
        <v>0</v>
      </c>
      <c r="AE81" s="49">
        <v>0</v>
      </c>
      <c r="AF81" s="49">
        <v>0</v>
      </c>
      <c r="AJ81" s="49">
        <v>0</v>
      </c>
      <c r="AK81" s="49">
        <v>0</v>
      </c>
      <c r="AL81" s="49">
        <v>0</v>
      </c>
      <c r="AM81" s="49">
        <v>0</v>
      </c>
      <c r="AN81" s="49">
        <v>0</v>
      </c>
    </row>
    <row r="82" spans="2:40" x14ac:dyDescent="0.45">
      <c r="B82" s="46"/>
      <c r="C82" s="47" t="s">
        <v>12</v>
      </c>
      <c r="J82" s="46"/>
      <c r="K82" s="47" t="s">
        <v>12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T82" s="49">
        <v>0</v>
      </c>
      <c r="U82" s="49">
        <v>0</v>
      </c>
      <c r="V82" s="49">
        <v>0</v>
      </c>
      <c r="W82" s="49">
        <v>0</v>
      </c>
      <c r="X82" s="49">
        <v>0</v>
      </c>
      <c r="AB82" s="49">
        <v>0</v>
      </c>
      <c r="AC82" s="49">
        <v>0</v>
      </c>
      <c r="AD82" s="49">
        <v>0</v>
      </c>
      <c r="AE82" s="49">
        <v>0</v>
      </c>
      <c r="AF82" s="49">
        <v>0</v>
      </c>
      <c r="AJ82" s="49">
        <v>0</v>
      </c>
      <c r="AK82" s="49">
        <v>0</v>
      </c>
      <c r="AL82" s="49">
        <v>0</v>
      </c>
      <c r="AM82" s="49">
        <v>0</v>
      </c>
      <c r="AN82" s="49">
        <v>0</v>
      </c>
    </row>
    <row r="83" spans="2:40" x14ac:dyDescent="0.45">
      <c r="B83" s="46"/>
      <c r="C83" s="47" t="s">
        <v>143</v>
      </c>
      <c r="J83" s="46"/>
      <c r="K83" s="47" t="s">
        <v>143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J83" s="49">
        <v>0</v>
      </c>
      <c r="AK83" s="49">
        <v>0</v>
      </c>
      <c r="AL83" s="49">
        <v>0</v>
      </c>
      <c r="AM83" s="49">
        <v>0</v>
      </c>
      <c r="AN83" s="49">
        <v>0</v>
      </c>
    </row>
    <row r="84" spans="2:40" x14ac:dyDescent="0.45">
      <c r="B84" s="46"/>
      <c r="C84" s="47" t="s">
        <v>20</v>
      </c>
      <c r="J84" s="46"/>
      <c r="K84" s="47" t="s">
        <v>20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T84" s="49">
        <v>0</v>
      </c>
      <c r="U84" s="49">
        <v>0</v>
      </c>
      <c r="V84" s="49">
        <v>0</v>
      </c>
      <c r="W84" s="49">
        <v>0</v>
      </c>
      <c r="X84" s="49">
        <v>0</v>
      </c>
      <c r="AB84" s="49">
        <v>0</v>
      </c>
      <c r="AC84" s="49">
        <v>0</v>
      </c>
      <c r="AD84" s="49">
        <v>0</v>
      </c>
      <c r="AE84" s="49">
        <v>0</v>
      </c>
      <c r="AF84" s="49">
        <v>0</v>
      </c>
      <c r="AJ84" s="49">
        <v>0</v>
      </c>
      <c r="AK84" s="49">
        <v>0</v>
      </c>
      <c r="AL84" s="49">
        <v>0</v>
      </c>
      <c r="AM84" s="49">
        <v>0</v>
      </c>
      <c r="AN84" s="49">
        <v>0</v>
      </c>
    </row>
    <row r="85" spans="2:40" x14ac:dyDescent="0.45">
      <c r="B85" s="46"/>
      <c r="C85" s="47" t="s">
        <v>22</v>
      </c>
      <c r="J85" s="46"/>
      <c r="K85" s="47" t="s">
        <v>22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J85" s="49">
        <v>0</v>
      </c>
      <c r="AK85" s="49">
        <v>0</v>
      </c>
      <c r="AL85" s="49">
        <v>0</v>
      </c>
      <c r="AM85" s="49">
        <v>0</v>
      </c>
      <c r="AN85" s="49">
        <v>0</v>
      </c>
    </row>
    <row r="86" spans="2:40" x14ac:dyDescent="0.45">
      <c r="B86" s="46"/>
      <c r="C86" s="47" t="s">
        <v>147</v>
      </c>
      <c r="J86" s="46"/>
      <c r="K86" s="47" t="s">
        <v>147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</row>
    <row r="87" spans="2:40" x14ac:dyDescent="0.45">
      <c r="B87" s="46"/>
      <c r="C87" s="47" t="s">
        <v>149</v>
      </c>
      <c r="J87" s="46"/>
      <c r="K87" s="47" t="s">
        <v>149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T87" s="49">
        <v>0</v>
      </c>
      <c r="U87" s="49">
        <v>0</v>
      </c>
      <c r="V87" s="49">
        <v>0</v>
      </c>
      <c r="W87" s="49">
        <v>0</v>
      </c>
      <c r="X87" s="49">
        <v>0</v>
      </c>
      <c r="AB87" s="49">
        <v>0</v>
      </c>
      <c r="AC87" s="49">
        <v>0</v>
      </c>
      <c r="AD87" s="49">
        <v>0</v>
      </c>
      <c r="AE87" s="49">
        <v>0</v>
      </c>
      <c r="AF87" s="49">
        <v>0</v>
      </c>
      <c r="AJ87" s="49">
        <v>0</v>
      </c>
      <c r="AK87" s="49">
        <v>0</v>
      </c>
      <c r="AL87" s="49">
        <v>0</v>
      </c>
      <c r="AM87" s="49">
        <v>0</v>
      </c>
      <c r="AN87" s="49">
        <v>0</v>
      </c>
    </row>
    <row r="88" spans="2:40" x14ac:dyDescent="0.45">
      <c r="B88" s="46"/>
      <c r="C88" s="47" t="s">
        <v>151</v>
      </c>
      <c r="J88" s="46"/>
      <c r="K88" s="47" t="s">
        <v>151</v>
      </c>
      <c r="L88" s="49">
        <v>0</v>
      </c>
      <c r="M88" s="49">
        <v>0</v>
      </c>
      <c r="N88" s="49">
        <v>0</v>
      </c>
      <c r="O88" s="49">
        <v>0</v>
      </c>
      <c r="P88" s="4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AB88" s="49">
        <v>0</v>
      </c>
      <c r="AC88" s="49">
        <v>0</v>
      </c>
      <c r="AD88" s="49">
        <v>0</v>
      </c>
      <c r="AE88" s="49">
        <v>0</v>
      </c>
      <c r="AF88" s="49">
        <v>0</v>
      </c>
      <c r="AJ88" s="49">
        <v>0</v>
      </c>
      <c r="AK88" s="49">
        <v>0</v>
      </c>
      <c r="AL88" s="49">
        <v>0</v>
      </c>
      <c r="AM88" s="49">
        <v>0</v>
      </c>
      <c r="AN88" s="49">
        <v>0</v>
      </c>
    </row>
    <row r="89" spans="2:40" x14ac:dyDescent="0.45">
      <c r="B89" s="46"/>
      <c r="C89" s="47" t="s">
        <v>153</v>
      </c>
      <c r="J89" s="46"/>
      <c r="K89" s="47" t="s">
        <v>153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T89" s="49">
        <v>0</v>
      </c>
      <c r="U89" s="49">
        <v>0</v>
      </c>
      <c r="V89" s="49">
        <v>0</v>
      </c>
      <c r="W89" s="49">
        <v>0</v>
      </c>
      <c r="X89" s="49">
        <v>0</v>
      </c>
      <c r="AB89" s="49">
        <v>0</v>
      </c>
      <c r="AC89" s="49">
        <v>0</v>
      </c>
      <c r="AD89" s="49">
        <v>0</v>
      </c>
      <c r="AE89" s="49">
        <v>0</v>
      </c>
      <c r="AF89" s="49">
        <v>0</v>
      </c>
      <c r="AJ89" s="49">
        <v>0</v>
      </c>
      <c r="AK89" s="49">
        <v>0</v>
      </c>
      <c r="AL89" s="49">
        <v>0</v>
      </c>
      <c r="AM89" s="49">
        <v>0</v>
      </c>
      <c r="AN89" s="49">
        <v>0</v>
      </c>
    </row>
    <row r="90" spans="2:40" x14ac:dyDescent="0.45">
      <c r="B90" s="46"/>
      <c r="C90" s="47" t="s">
        <v>21</v>
      </c>
      <c r="J90" s="46"/>
      <c r="K90" s="47" t="s">
        <v>21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T90" s="49">
        <v>0</v>
      </c>
      <c r="U90" s="49">
        <v>0</v>
      </c>
      <c r="V90" s="49">
        <v>0</v>
      </c>
      <c r="W90" s="49">
        <v>0</v>
      </c>
      <c r="X90" s="49">
        <v>0</v>
      </c>
      <c r="AB90" s="49">
        <v>0</v>
      </c>
      <c r="AC90" s="49">
        <v>0</v>
      </c>
      <c r="AD90" s="49">
        <v>0</v>
      </c>
      <c r="AE90" s="49">
        <v>0</v>
      </c>
      <c r="AF90" s="49">
        <v>0</v>
      </c>
      <c r="AJ90" s="49">
        <v>0</v>
      </c>
      <c r="AK90" s="49">
        <v>0</v>
      </c>
      <c r="AL90" s="49">
        <v>0</v>
      </c>
      <c r="AM90" s="49">
        <v>0</v>
      </c>
      <c r="AN90" s="49">
        <v>0</v>
      </c>
    </row>
    <row r="91" spans="2:40" x14ac:dyDescent="0.45">
      <c r="B91" s="46"/>
      <c r="C91" s="47" t="s">
        <v>13</v>
      </c>
      <c r="J91" s="46"/>
      <c r="K91" s="47" t="s">
        <v>13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AB91" s="49">
        <v>0</v>
      </c>
      <c r="AC91" s="49">
        <v>0</v>
      </c>
      <c r="AD91" s="49">
        <v>0</v>
      </c>
      <c r="AE91" s="49">
        <v>0</v>
      </c>
      <c r="AF91" s="49">
        <v>0</v>
      </c>
      <c r="AJ91" s="49">
        <v>0</v>
      </c>
      <c r="AK91" s="49">
        <v>0</v>
      </c>
      <c r="AL91" s="49">
        <v>0</v>
      </c>
      <c r="AM91" s="49">
        <v>0</v>
      </c>
      <c r="AN91" s="49">
        <v>0</v>
      </c>
    </row>
    <row r="92" spans="2:40" x14ac:dyDescent="0.45">
      <c r="B92" s="46"/>
      <c r="C92" s="47" t="s">
        <v>14</v>
      </c>
      <c r="J92" s="46"/>
      <c r="K92" s="47" t="s">
        <v>14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AB92" s="49">
        <v>0</v>
      </c>
      <c r="AC92" s="49">
        <v>0</v>
      </c>
      <c r="AD92" s="49">
        <v>0</v>
      </c>
      <c r="AE92" s="49">
        <v>0</v>
      </c>
      <c r="AF92" s="49">
        <v>0</v>
      </c>
      <c r="AJ92" s="49">
        <v>0</v>
      </c>
      <c r="AK92" s="49">
        <v>0</v>
      </c>
      <c r="AL92" s="49">
        <v>0</v>
      </c>
      <c r="AM92" s="49">
        <v>0</v>
      </c>
      <c r="AN92" s="49">
        <v>0</v>
      </c>
    </row>
    <row r="93" spans="2:40" x14ac:dyDescent="0.45">
      <c r="B93" s="46"/>
      <c r="C93" s="47" t="s">
        <v>156</v>
      </c>
      <c r="J93" s="46"/>
      <c r="K93" s="47" t="s">
        <v>156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</row>
    <row r="94" spans="2:40" x14ac:dyDescent="0.45">
      <c r="B94" s="46"/>
      <c r="C94" s="47" t="s">
        <v>158</v>
      </c>
      <c r="J94" s="46"/>
      <c r="K94" s="47" t="s">
        <v>158</v>
      </c>
      <c r="L94" s="49">
        <v>0</v>
      </c>
      <c r="M94" s="49">
        <v>0</v>
      </c>
      <c r="N94" s="49">
        <v>0</v>
      </c>
      <c r="O94" s="49">
        <v>0</v>
      </c>
      <c r="P94" s="49">
        <v>0</v>
      </c>
      <c r="T94" s="49">
        <v>0</v>
      </c>
      <c r="U94" s="49">
        <v>0</v>
      </c>
      <c r="V94" s="49">
        <v>0</v>
      </c>
      <c r="W94" s="49">
        <v>0</v>
      </c>
      <c r="X94" s="49">
        <v>0</v>
      </c>
      <c r="AB94" s="49">
        <v>0</v>
      </c>
      <c r="AC94" s="49">
        <v>0</v>
      </c>
      <c r="AD94" s="49">
        <v>0</v>
      </c>
      <c r="AE94" s="49">
        <v>0</v>
      </c>
      <c r="AF94" s="49">
        <v>0</v>
      </c>
      <c r="AJ94" s="49">
        <v>0</v>
      </c>
      <c r="AK94" s="49">
        <v>0</v>
      </c>
      <c r="AL94" s="49">
        <v>0</v>
      </c>
      <c r="AM94" s="49">
        <v>0</v>
      </c>
      <c r="AN94" s="49">
        <v>0</v>
      </c>
    </row>
    <row r="95" spans="2:40" x14ac:dyDescent="0.45">
      <c r="B95" s="46"/>
      <c r="C95" s="47" t="s">
        <v>160</v>
      </c>
      <c r="J95" s="46"/>
      <c r="K95" s="47" t="s">
        <v>160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T95" s="49">
        <v>0</v>
      </c>
      <c r="U95" s="49">
        <v>0</v>
      </c>
      <c r="V95" s="49">
        <v>0</v>
      </c>
      <c r="W95" s="49">
        <v>0</v>
      </c>
      <c r="X95" s="49">
        <v>0</v>
      </c>
      <c r="AB95" s="49">
        <v>0</v>
      </c>
      <c r="AC95" s="49">
        <v>0</v>
      </c>
      <c r="AD95" s="49">
        <v>0</v>
      </c>
      <c r="AE95" s="49">
        <v>0</v>
      </c>
      <c r="AF95" s="49">
        <v>0</v>
      </c>
      <c r="AJ95" s="49">
        <v>0</v>
      </c>
      <c r="AK95" s="49">
        <v>0</v>
      </c>
      <c r="AL95" s="49">
        <v>0</v>
      </c>
      <c r="AM95" s="49">
        <v>0</v>
      </c>
      <c r="AN95" s="49">
        <v>0</v>
      </c>
    </row>
    <row r="96" spans="2:40" x14ac:dyDescent="0.45">
      <c r="B96" s="46"/>
      <c r="C96" s="47" t="s">
        <v>162</v>
      </c>
      <c r="D96" s="44"/>
      <c r="E96" s="44"/>
      <c r="F96" s="44"/>
      <c r="G96" s="44"/>
      <c r="H96" s="44"/>
      <c r="J96" s="46"/>
      <c r="K96" s="47" t="s">
        <v>162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R96" s="43"/>
      <c r="T96" s="49">
        <v>0</v>
      </c>
      <c r="U96" s="49">
        <v>0</v>
      </c>
      <c r="V96" s="49">
        <v>0</v>
      </c>
      <c r="W96" s="49">
        <v>0</v>
      </c>
      <c r="X96" s="49">
        <v>0</v>
      </c>
      <c r="Z96" s="43"/>
      <c r="AB96" s="49">
        <v>0</v>
      </c>
      <c r="AC96" s="49">
        <v>0</v>
      </c>
      <c r="AD96" s="49">
        <v>0</v>
      </c>
      <c r="AE96" s="49">
        <v>0</v>
      </c>
      <c r="AF96" s="49">
        <v>0</v>
      </c>
      <c r="AH96" s="43"/>
      <c r="AJ96" s="49">
        <v>0</v>
      </c>
      <c r="AK96" s="49">
        <v>0</v>
      </c>
      <c r="AL96" s="49">
        <v>0</v>
      </c>
      <c r="AM96" s="49">
        <v>0</v>
      </c>
      <c r="AN96" s="49">
        <v>0</v>
      </c>
    </row>
    <row r="97" spans="2:40" x14ac:dyDescent="0.45">
      <c r="B97" s="46"/>
      <c r="C97" s="47" t="s">
        <v>164</v>
      </c>
      <c r="D97" s="44"/>
      <c r="E97" s="44"/>
      <c r="F97" s="44"/>
      <c r="G97" s="44"/>
      <c r="H97" s="44"/>
      <c r="J97" s="46"/>
      <c r="K97" s="47" t="s">
        <v>164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R97" s="43"/>
      <c r="T97" s="49">
        <v>0</v>
      </c>
      <c r="U97" s="49">
        <v>0</v>
      </c>
      <c r="V97" s="49">
        <v>0</v>
      </c>
      <c r="W97" s="49">
        <v>0</v>
      </c>
      <c r="X97" s="49">
        <v>0</v>
      </c>
      <c r="Z97" s="43"/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H97" s="43"/>
      <c r="AJ97" s="49">
        <v>0</v>
      </c>
      <c r="AK97" s="49">
        <v>0</v>
      </c>
      <c r="AL97" s="49">
        <v>0</v>
      </c>
      <c r="AM97" s="49">
        <v>0</v>
      </c>
      <c r="AN97" s="49">
        <v>0</v>
      </c>
    </row>
    <row r="98" spans="2:40" x14ac:dyDescent="0.45">
      <c r="B98" s="46"/>
      <c r="C98" s="47" t="s">
        <v>166</v>
      </c>
      <c r="D98" s="44"/>
      <c r="E98" s="44"/>
      <c r="F98" s="44"/>
      <c r="G98" s="44"/>
      <c r="H98" s="44"/>
      <c r="J98" s="46"/>
      <c r="K98" s="47" t="s">
        <v>166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R98" s="43"/>
      <c r="T98" s="49">
        <v>0</v>
      </c>
      <c r="U98" s="49">
        <v>0</v>
      </c>
      <c r="V98" s="49">
        <v>0</v>
      </c>
      <c r="W98" s="49">
        <v>0</v>
      </c>
      <c r="X98" s="49">
        <v>0</v>
      </c>
      <c r="Z98" s="43"/>
      <c r="AB98" s="49">
        <v>0</v>
      </c>
      <c r="AC98" s="49">
        <v>0</v>
      </c>
      <c r="AD98" s="49">
        <v>0</v>
      </c>
      <c r="AE98" s="49">
        <v>0</v>
      </c>
      <c r="AF98" s="49">
        <v>0</v>
      </c>
      <c r="AH98" s="43"/>
      <c r="AJ98" s="49">
        <v>0</v>
      </c>
      <c r="AK98" s="49">
        <v>0</v>
      </c>
      <c r="AL98" s="49">
        <v>0</v>
      </c>
      <c r="AM98" s="49">
        <v>0</v>
      </c>
      <c r="AN98" s="49">
        <v>0</v>
      </c>
    </row>
    <row r="99" spans="2:40" x14ac:dyDescent="0.45">
      <c r="B99" s="46"/>
      <c r="C99" s="47" t="s">
        <v>168</v>
      </c>
      <c r="D99" s="44"/>
      <c r="E99" s="44"/>
      <c r="F99" s="44"/>
      <c r="G99" s="44"/>
      <c r="H99" s="44"/>
      <c r="J99" s="46"/>
      <c r="K99" s="47" t="s">
        <v>168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R99" s="43"/>
      <c r="T99" s="49">
        <v>0</v>
      </c>
      <c r="U99" s="49">
        <v>0</v>
      </c>
      <c r="V99" s="49">
        <v>0</v>
      </c>
      <c r="W99" s="49">
        <v>0</v>
      </c>
      <c r="X99" s="49">
        <v>0</v>
      </c>
      <c r="Z99" s="43"/>
      <c r="AB99" s="49">
        <v>0</v>
      </c>
      <c r="AC99" s="49">
        <v>0</v>
      </c>
      <c r="AD99" s="49">
        <v>0</v>
      </c>
      <c r="AE99" s="49">
        <v>0</v>
      </c>
      <c r="AF99" s="49">
        <v>0</v>
      </c>
      <c r="AH99" s="43"/>
      <c r="AJ99" s="49">
        <v>0</v>
      </c>
      <c r="AK99" s="49">
        <v>0</v>
      </c>
      <c r="AL99" s="49">
        <v>0</v>
      </c>
      <c r="AM99" s="49">
        <v>0</v>
      </c>
      <c r="AN99" s="49">
        <v>0</v>
      </c>
    </row>
    <row r="100" spans="2:40" x14ac:dyDescent="0.45">
      <c r="B100" s="46"/>
      <c r="C100" s="47" t="s">
        <v>170</v>
      </c>
      <c r="D100" s="44"/>
      <c r="E100" s="44"/>
      <c r="F100" s="44"/>
      <c r="G100" s="44"/>
      <c r="H100" s="44"/>
      <c r="J100" s="46"/>
      <c r="K100" s="47" t="s">
        <v>170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R100" s="43"/>
      <c r="T100" s="49">
        <v>0</v>
      </c>
      <c r="U100" s="49">
        <v>0</v>
      </c>
      <c r="V100" s="49">
        <v>0</v>
      </c>
      <c r="W100" s="49">
        <v>0</v>
      </c>
      <c r="X100" s="49">
        <v>0</v>
      </c>
      <c r="Z100" s="43"/>
      <c r="AB100" s="49">
        <v>0</v>
      </c>
      <c r="AC100" s="49">
        <v>0</v>
      </c>
      <c r="AD100" s="49">
        <v>0</v>
      </c>
      <c r="AE100" s="49">
        <v>0</v>
      </c>
      <c r="AF100" s="49">
        <v>0</v>
      </c>
      <c r="AH100" s="43"/>
      <c r="AJ100" s="49">
        <v>0</v>
      </c>
      <c r="AK100" s="49">
        <v>0</v>
      </c>
      <c r="AL100" s="49">
        <v>0</v>
      </c>
      <c r="AM100" s="49">
        <v>0</v>
      </c>
      <c r="AN100" s="49">
        <v>0</v>
      </c>
    </row>
    <row r="101" spans="2:40" x14ac:dyDescent="0.45">
      <c r="L101" s="49"/>
      <c r="M101" s="49"/>
      <c r="N101" s="49"/>
      <c r="O101" s="49"/>
      <c r="P101" s="49"/>
      <c r="AJ101" s="49"/>
      <c r="AK101" s="49"/>
      <c r="AL101" s="49"/>
      <c r="AM101" s="49"/>
      <c r="AN101" s="49"/>
    </row>
  </sheetData>
  <mergeCells count="4">
    <mergeCell ref="T54:X54"/>
    <mergeCell ref="AB54:AF54"/>
    <mergeCell ref="AJ54:AN54"/>
    <mergeCell ref="L55:P55"/>
  </mergeCells>
  <conditionalFormatting sqref="B56:C68 Z8:AF8 Z48:AA52 B75:C95 B8:H52 J8:P52 R8:X52 Z9:AA26 AH8:AN52">
    <cfRule type="expression" dxfId="59" priority="22">
      <formula>AND(LEN($E8)=0,LEN($B8)=0)</formula>
    </cfRule>
    <cfRule type="expression" dxfId="58" priority="23">
      <formula>AND(LEN($E8)=0,LEN($B8)&gt;0)</formula>
    </cfRule>
    <cfRule type="expression" dxfId="57" priority="24">
      <formula>LEN($C8)=0</formula>
    </cfRule>
  </conditionalFormatting>
  <conditionalFormatting sqref="Z27:AA47">
    <cfRule type="expression" dxfId="56" priority="25">
      <formula>AND(LEN($E27)=0,LEN($B27)=0)</formula>
    </cfRule>
    <cfRule type="expression" dxfId="55" priority="26">
      <formula>AND(LEN($E27)=0,LEN($B27)&gt;0)</formula>
    </cfRule>
    <cfRule type="expression" dxfId="54" priority="27">
      <formula>LEN($C27)=0</formula>
    </cfRule>
  </conditionalFormatting>
  <conditionalFormatting sqref="J56:K68 J75:K95">
    <cfRule type="expression" dxfId="53" priority="28">
      <formula>AND(LEN($E56)=0,LEN($B56)=0)</formula>
    </cfRule>
    <cfRule type="expression" dxfId="52" priority="29">
      <formula>AND(LEN($E56)=0,LEN($B56)&gt;0)</formula>
    </cfRule>
    <cfRule type="expression" dxfId="51" priority="30">
      <formula>LEN($C56)=0</formula>
    </cfRule>
  </conditionalFormatting>
  <conditionalFormatting sqref="D69:H74 Z69:AA74 AH69:AI74 R69:S74">
    <cfRule type="expression" dxfId="50" priority="19">
      <formula>AND(LEN($E69)=0,LEN($B69)=0)</formula>
    </cfRule>
    <cfRule type="expression" dxfId="49" priority="20">
      <formula>AND(LEN($E69)=0,LEN($B69)&gt;0)</formula>
    </cfRule>
    <cfRule type="expression" dxfId="48" priority="21">
      <formula>LEN($C69)=0</formula>
    </cfRule>
  </conditionalFormatting>
  <conditionalFormatting sqref="D96:H100 AH96:AI100 R96:S100 Z96:AA100">
    <cfRule type="expression" dxfId="47" priority="16">
      <formula>AND(LEN($E96)=0,LEN($B96)=0)</formula>
    </cfRule>
    <cfRule type="expression" dxfId="46" priority="17">
      <formula>AND(LEN($E96)=0,LEN($B96)&gt;0)</formula>
    </cfRule>
    <cfRule type="expression" dxfId="45" priority="18">
      <formula>LEN($C96)=0</formula>
    </cfRule>
  </conditionalFormatting>
  <conditionalFormatting sqref="B96:C100">
    <cfRule type="expression" dxfId="44" priority="13">
      <formula>AND(LEN($E96)=0,LEN($B96)=0)</formula>
    </cfRule>
    <cfRule type="expression" dxfId="43" priority="14">
      <formula>AND(LEN($E96)=0,LEN($B96)&gt;0)</formula>
    </cfRule>
    <cfRule type="expression" dxfId="42" priority="15">
      <formula>LEN($C96)=0</formula>
    </cfRule>
  </conditionalFormatting>
  <conditionalFormatting sqref="B69:C74">
    <cfRule type="expression" dxfId="41" priority="10">
      <formula>AND(LEN($E69)=0,LEN($B69)=0)</formula>
    </cfRule>
    <cfRule type="expression" dxfId="40" priority="11">
      <formula>AND(LEN($E69)=0,LEN($B69)&gt;0)</formula>
    </cfRule>
    <cfRule type="expression" dxfId="39" priority="12">
      <formula>LEN($C69)=0</formula>
    </cfRule>
  </conditionalFormatting>
  <conditionalFormatting sqref="J69:K74">
    <cfRule type="expression" dxfId="38" priority="7">
      <formula>AND(LEN($E69)=0,LEN($B69)=0)</formula>
    </cfRule>
    <cfRule type="expression" dxfId="37" priority="8">
      <formula>AND(LEN($E69)=0,LEN($B69)&gt;0)</formula>
    </cfRule>
    <cfRule type="expression" dxfId="36" priority="9">
      <formula>LEN($C69)=0</formula>
    </cfRule>
  </conditionalFormatting>
  <conditionalFormatting sqref="J96:K100">
    <cfRule type="expression" dxfId="35" priority="4">
      <formula>AND(LEN($E96)=0,LEN($B96)=0)</formula>
    </cfRule>
    <cfRule type="expression" dxfId="34" priority="5">
      <formula>AND(LEN($E96)=0,LEN($B96)&gt;0)</formula>
    </cfRule>
    <cfRule type="expression" dxfId="33" priority="6">
      <formula>LEN($C96)=0</formula>
    </cfRule>
  </conditionalFormatting>
  <conditionalFormatting sqref="AB9:AF52">
    <cfRule type="expression" dxfId="32" priority="1">
      <formula>AND(LEN($E9)=0,LEN($B9)=0)</formula>
    </cfRule>
    <cfRule type="expression" dxfId="31" priority="2">
      <formula>AND(LEN($E9)=0,LEN($B9)&gt;0)</formula>
    </cfRule>
    <cfRule type="expression" dxfId="30" priority="3">
      <formula>LEN($C9)=0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A9D9-43A6-47BB-A5A8-45E6C62B8B56}">
  <dimension ref="A1:AN209"/>
  <sheetViews>
    <sheetView workbookViewId="0">
      <selection activeCell="E28" sqref="E28"/>
    </sheetView>
  </sheetViews>
  <sheetFormatPr defaultRowHeight="14.25" x14ac:dyDescent="0.45"/>
  <cols>
    <col min="1" max="1" width="3.73046875" customWidth="1"/>
    <col min="2" max="2" width="11.265625" customWidth="1"/>
    <col min="3" max="3" width="16.1328125" customWidth="1"/>
    <col min="4" max="8" width="9.59765625" customWidth="1"/>
    <col min="9" max="9" width="3.73046875" customWidth="1"/>
    <col min="10" max="10" width="11.265625" customWidth="1"/>
    <col min="11" max="11" width="16.1328125" customWidth="1"/>
    <col min="12" max="16" width="9.59765625" customWidth="1"/>
    <col min="18" max="18" width="11.265625" customWidth="1"/>
    <col min="19" max="19" width="16.1328125" customWidth="1"/>
    <col min="20" max="24" width="9.59765625" customWidth="1"/>
    <col min="26" max="26" width="11.265625" customWidth="1"/>
    <col min="27" max="27" width="16.1328125" customWidth="1"/>
    <col min="28" max="32" width="9.59765625" customWidth="1"/>
    <col min="34" max="34" width="11.265625" customWidth="1"/>
    <col min="35" max="35" width="16.1328125" customWidth="1"/>
    <col min="36" max="40" width="9.59765625" customWidth="1"/>
  </cols>
  <sheetData>
    <row r="1" spans="1:40" ht="19.5" x14ac:dyDescent="0.6">
      <c r="A1" s="32" t="s">
        <v>278</v>
      </c>
      <c r="B1" s="32"/>
      <c r="C1" s="33"/>
      <c r="D1" s="33"/>
      <c r="F1" s="33"/>
      <c r="G1" s="33"/>
      <c r="J1" s="32"/>
      <c r="K1" s="33"/>
      <c r="L1" s="33"/>
      <c r="N1" s="33"/>
      <c r="O1" s="33"/>
      <c r="R1" s="32"/>
      <c r="S1" s="33"/>
      <c r="T1" s="33"/>
      <c r="V1" s="33"/>
      <c r="W1" s="33"/>
      <c r="Z1" s="32"/>
      <c r="AA1" s="33"/>
      <c r="AB1" s="33"/>
      <c r="AD1" s="33"/>
      <c r="AE1" s="33"/>
      <c r="AH1" s="32"/>
      <c r="AI1" s="33"/>
      <c r="AJ1" s="33"/>
      <c r="AL1" s="33"/>
      <c r="AM1" s="33"/>
    </row>
    <row r="2" spans="1:40" ht="17.25" thickBot="1" x14ac:dyDescent="0.55000000000000004">
      <c r="A2" s="34" t="s">
        <v>250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R2" s="34"/>
      <c r="S2" s="34"/>
      <c r="T2" s="34"/>
      <c r="U2" s="34"/>
      <c r="V2" s="34"/>
      <c r="W2" s="34"/>
      <c r="X2" s="34"/>
      <c r="Z2" s="34"/>
      <c r="AA2" s="34"/>
      <c r="AB2" s="34"/>
      <c r="AC2" s="34"/>
      <c r="AD2" s="34"/>
      <c r="AE2" s="34"/>
      <c r="AF2" s="34"/>
      <c r="AH2" s="34"/>
      <c r="AI2" s="34"/>
      <c r="AJ2" s="34"/>
      <c r="AK2" s="34"/>
      <c r="AL2" s="34"/>
      <c r="AM2" s="34"/>
      <c r="AN2" s="34"/>
    </row>
    <row r="3" spans="1:40" ht="15" thickTop="1" thickBot="1" x14ac:dyDescent="0.5">
      <c r="A3" s="35"/>
      <c r="B3" s="36" t="s">
        <v>239</v>
      </c>
      <c r="C3" s="37">
        <v>2.4166123692547892E-2</v>
      </c>
      <c r="F3" t="s">
        <v>240</v>
      </c>
      <c r="G3" s="38" t="s">
        <v>101</v>
      </c>
      <c r="N3" t="s">
        <v>240</v>
      </c>
      <c r="O3" s="38" t="s">
        <v>102</v>
      </c>
      <c r="V3" t="s">
        <v>240</v>
      </c>
      <c r="W3" s="38" t="s">
        <v>103</v>
      </c>
      <c r="AD3" t="s">
        <v>240</v>
      </c>
      <c r="AE3" s="38" t="s">
        <v>104</v>
      </c>
      <c r="AL3" t="s">
        <v>240</v>
      </c>
      <c r="AM3" s="38" t="s">
        <v>105</v>
      </c>
    </row>
    <row r="4" spans="1:40" ht="4.1500000000000004" customHeight="1" thickTop="1" x14ac:dyDescent="0.45"/>
    <row r="5" spans="1:40" x14ac:dyDescent="0.45">
      <c r="F5" t="s">
        <v>241</v>
      </c>
      <c r="G5" t="s">
        <v>242</v>
      </c>
      <c r="N5" t="s">
        <v>241</v>
      </c>
      <c r="O5" t="s">
        <v>242</v>
      </c>
      <c r="V5" t="s">
        <v>241</v>
      </c>
      <c r="W5" t="s">
        <v>242</v>
      </c>
      <c r="AD5" t="s">
        <v>241</v>
      </c>
      <c r="AE5" t="s">
        <v>242</v>
      </c>
      <c r="AL5" t="s">
        <v>241</v>
      </c>
      <c r="AM5" t="s">
        <v>242</v>
      </c>
    </row>
    <row r="6" spans="1:40" x14ac:dyDescent="0.45">
      <c r="F6" s="39" t="s">
        <v>243</v>
      </c>
      <c r="G6" s="40">
        <v>0.97640409779868631</v>
      </c>
      <c r="N6" s="39" t="s">
        <v>243</v>
      </c>
      <c r="O6" s="40">
        <v>0.95336496219806655</v>
      </c>
      <c r="V6" s="39" t="s">
        <v>243</v>
      </c>
      <c r="W6" s="40">
        <v>0.93086945578788183</v>
      </c>
      <c r="AD6" s="39" t="s">
        <v>243</v>
      </c>
      <c r="AE6" s="40">
        <v>0.90890475114692093</v>
      </c>
      <c r="AL6" s="39" t="s">
        <v>243</v>
      </c>
      <c r="AM6" s="40">
        <v>0.88745832352854881</v>
      </c>
    </row>
    <row r="7" spans="1:40" x14ac:dyDescent="0.45">
      <c r="B7" s="41" t="s">
        <v>244</v>
      </c>
      <c r="C7" s="41" t="s">
        <v>245</v>
      </c>
      <c r="D7" s="42" t="s">
        <v>246</v>
      </c>
      <c r="E7" s="42" t="s">
        <v>24</v>
      </c>
      <c r="F7" s="42" t="s">
        <v>23</v>
      </c>
      <c r="G7" s="42" t="s">
        <v>15</v>
      </c>
      <c r="H7" s="42" t="s">
        <v>28</v>
      </c>
      <c r="J7" s="41" t="s">
        <v>244</v>
      </c>
      <c r="K7" s="41" t="s">
        <v>245</v>
      </c>
      <c r="L7" s="42" t="s">
        <v>246</v>
      </c>
      <c r="M7" s="42" t="s">
        <v>24</v>
      </c>
      <c r="N7" s="42" t="s">
        <v>23</v>
      </c>
      <c r="O7" s="42" t="s">
        <v>15</v>
      </c>
      <c r="P7" s="42" t="s">
        <v>28</v>
      </c>
      <c r="R7" s="41" t="s">
        <v>244</v>
      </c>
      <c r="S7" s="41" t="s">
        <v>245</v>
      </c>
      <c r="T7" s="42" t="s">
        <v>246</v>
      </c>
      <c r="U7" s="42" t="s">
        <v>24</v>
      </c>
      <c r="V7" s="42" t="s">
        <v>23</v>
      </c>
      <c r="W7" s="42" t="s">
        <v>15</v>
      </c>
      <c r="X7" s="42" t="s">
        <v>28</v>
      </c>
      <c r="Z7" s="41" t="s">
        <v>244</v>
      </c>
      <c r="AA7" s="41" t="s">
        <v>245</v>
      </c>
      <c r="AB7" s="42" t="s">
        <v>246</v>
      </c>
      <c r="AC7" s="42" t="s">
        <v>24</v>
      </c>
      <c r="AD7" s="42" t="s">
        <v>23</v>
      </c>
      <c r="AE7" s="42" t="s">
        <v>15</v>
      </c>
      <c r="AF7" s="42" t="s">
        <v>28</v>
      </c>
      <c r="AH7" s="41" t="s">
        <v>244</v>
      </c>
      <c r="AI7" s="41" t="s">
        <v>245</v>
      </c>
      <c r="AJ7" s="42" t="s">
        <v>246</v>
      </c>
      <c r="AK7" s="42" t="s">
        <v>24</v>
      </c>
      <c r="AL7" s="42" t="s">
        <v>23</v>
      </c>
      <c r="AM7" s="42" t="s">
        <v>15</v>
      </c>
      <c r="AN7" s="42" t="s">
        <v>28</v>
      </c>
    </row>
    <row r="8" spans="1:40" x14ac:dyDescent="0.45">
      <c r="B8" s="43" t="s">
        <v>251</v>
      </c>
      <c r="D8" s="44"/>
      <c r="E8" s="44"/>
      <c r="F8" s="44"/>
      <c r="G8" s="44"/>
      <c r="H8" s="44"/>
      <c r="J8" s="43" t="s">
        <v>251</v>
      </c>
      <c r="L8" s="44"/>
      <c r="M8" s="44"/>
      <c r="N8" s="44"/>
      <c r="O8" s="44"/>
      <c r="P8" s="44"/>
      <c r="R8" s="43" t="s">
        <v>251</v>
      </c>
      <c r="T8" s="44"/>
      <c r="U8" s="44"/>
      <c r="V8" s="44"/>
      <c r="W8" s="44"/>
      <c r="X8" s="44"/>
      <c r="Z8" s="43" t="s">
        <v>251</v>
      </c>
      <c r="AB8" s="44"/>
      <c r="AC8" s="44"/>
      <c r="AD8" s="44"/>
      <c r="AE8" s="44"/>
      <c r="AF8" s="44"/>
      <c r="AH8" s="43" t="s">
        <v>251</v>
      </c>
      <c r="AJ8" s="44"/>
      <c r="AK8" s="44"/>
      <c r="AL8" s="44"/>
      <c r="AM8" s="44"/>
      <c r="AN8" s="44"/>
    </row>
    <row r="9" spans="1:40" x14ac:dyDescent="0.45">
      <c r="B9" s="43" t="s">
        <v>252</v>
      </c>
      <c r="D9" s="45">
        <v>3.0291611306526076</v>
      </c>
      <c r="E9" s="45">
        <v>65.083555379614111</v>
      </c>
      <c r="F9" s="45">
        <v>0</v>
      </c>
      <c r="G9" s="45">
        <v>0</v>
      </c>
      <c r="H9" s="45">
        <v>95.003364241124203</v>
      </c>
      <c r="J9" s="43" t="s">
        <v>252</v>
      </c>
      <c r="L9" s="45">
        <v>3.0291611306526076</v>
      </c>
      <c r="M9" s="45">
        <v>65.083555379614111</v>
      </c>
      <c r="N9" s="45">
        <v>0</v>
      </c>
      <c r="O9" s="45">
        <v>0</v>
      </c>
      <c r="P9" s="45">
        <v>95.003364241124203</v>
      </c>
      <c r="R9" s="43" t="s">
        <v>252</v>
      </c>
      <c r="T9" s="45">
        <v>3.0291611306526076</v>
      </c>
      <c r="U9" s="45">
        <v>65.083555379614111</v>
      </c>
      <c r="V9" s="45">
        <v>0</v>
      </c>
      <c r="W9" s="45">
        <v>0</v>
      </c>
      <c r="X9" s="45">
        <v>95.003364241124203</v>
      </c>
      <c r="Z9" s="43" t="s">
        <v>252</v>
      </c>
      <c r="AB9" s="45">
        <v>3.0291611306526076</v>
      </c>
      <c r="AC9" s="45">
        <v>65.083555379614111</v>
      </c>
      <c r="AD9" s="45">
        <v>0</v>
      </c>
      <c r="AE9" s="45">
        <v>0</v>
      </c>
      <c r="AF9" s="45">
        <v>95.003364241124203</v>
      </c>
      <c r="AH9" s="43" t="s">
        <v>252</v>
      </c>
      <c r="AJ9" s="45">
        <v>3.0291611306526076</v>
      </c>
      <c r="AK9" s="45">
        <v>65.083555379614111</v>
      </c>
      <c r="AL9" s="45">
        <v>0</v>
      </c>
      <c r="AM9" s="45">
        <v>0</v>
      </c>
      <c r="AN9" s="45">
        <v>95.003364241124203</v>
      </c>
    </row>
    <row r="10" spans="1:40" x14ac:dyDescent="0.45">
      <c r="B10" s="43" t="s">
        <v>252</v>
      </c>
      <c r="C10" t="s">
        <v>31</v>
      </c>
      <c r="D10" s="45">
        <v>3.0291611306526076</v>
      </c>
      <c r="E10" s="45">
        <v>65.083555379614111</v>
      </c>
      <c r="F10" s="45">
        <v>0</v>
      </c>
      <c r="G10" s="45">
        <v>0</v>
      </c>
      <c r="H10" s="45">
        <v>95.003364241124203</v>
      </c>
      <c r="J10" s="43" t="s">
        <v>252</v>
      </c>
      <c r="K10" t="s">
        <v>31</v>
      </c>
      <c r="L10" s="45">
        <v>3.0291611306526076</v>
      </c>
      <c r="M10" s="45">
        <v>65.083555379614111</v>
      </c>
      <c r="N10" s="45">
        <v>0</v>
      </c>
      <c r="O10" s="45">
        <v>0</v>
      </c>
      <c r="P10" s="45">
        <v>95.003364241124203</v>
      </c>
      <c r="R10" s="43" t="s">
        <v>252</v>
      </c>
      <c r="S10" t="s">
        <v>31</v>
      </c>
      <c r="T10" s="45">
        <v>3.0291611306526076</v>
      </c>
      <c r="U10" s="45">
        <v>65.083555379614111</v>
      </c>
      <c r="V10" s="45">
        <v>0</v>
      </c>
      <c r="W10" s="45">
        <v>0</v>
      </c>
      <c r="X10" s="45">
        <v>95.003364241124203</v>
      </c>
      <c r="Z10" s="43" t="s">
        <v>252</v>
      </c>
      <c r="AA10" t="s">
        <v>31</v>
      </c>
      <c r="AB10" s="45">
        <v>3.0291611306526076</v>
      </c>
      <c r="AC10" s="45">
        <v>65.083555379614111</v>
      </c>
      <c r="AD10" s="45">
        <v>0</v>
      </c>
      <c r="AE10" s="45">
        <v>0</v>
      </c>
      <c r="AF10" s="45">
        <v>95.003364241124203</v>
      </c>
      <c r="AH10" s="43" t="s">
        <v>252</v>
      </c>
      <c r="AI10" t="s">
        <v>31</v>
      </c>
      <c r="AJ10" s="45">
        <v>3.0291611306526076</v>
      </c>
      <c r="AK10" s="45">
        <v>65.083555379614111</v>
      </c>
      <c r="AL10" s="45">
        <v>0</v>
      </c>
      <c r="AM10" s="45">
        <v>0</v>
      </c>
      <c r="AN10" s="45">
        <v>95.003364241124203</v>
      </c>
    </row>
    <row r="11" spans="1:40" x14ac:dyDescent="0.45">
      <c r="B11" s="43" t="s">
        <v>252</v>
      </c>
      <c r="C11" t="s">
        <v>253</v>
      </c>
      <c r="D11" s="45">
        <v>3.0291611306526076</v>
      </c>
      <c r="E11" s="45">
        <v>65.083555379614111</v>
      </c>
      <c r="F11" s="45">
        <v>0</v>
      </c>
      <c r="G11" s="45">
        <v>0</v>
      </c>
      <c r="H11" s="45">
        <v>95.003364241124203</v>
      </c>
      <c r="J11" s="43" t="s">
        <v>252</v>
      </c>
      <c r="K11" t="s">
        <v>253</v>
      </c>
      <c r="L11" s="45">
        <v>3.0291611306526076</v>
      </c>
      <c r="M11" s="45">
        <v>65.083555379614111</v>
      </c>
      <c r="N11" s="45">
        <v>0</v>
      </c>
      <c r="O11" s="45">
        <v>0</v>
      </c>
      <c r="P11" s="45">
        <v>95.003364241124203</v>
      </c>
      <c r="R11" s="43" t="s">
        <v>252</v>
      </c>
      <c r="S11" t="s">
        <v>253</v>
      </c>
      <c r="T11" s="45">
        <v>3.0291611306526076</v>
      </c>
      <c r="U11" s="45">
        <v>65.083555379614111</v>
      </c>
      <c r="V11" s="45">
        <v>0</v>
      </c>
      <c r="W11" s="45">
        <v>0</v>
      </c>
      <c r="X11" s="45">
        <v>95.003364241124203</v>
      </c>
      <c r="Z11" s="43" t="s">
        <v>252</v>
      </c>
      <c r="AA11" t="s">
        <v>253</v>
      </c>
      <c r="AB11" s="45">
        <v>3.0291611306526076</v>
      </c>
      <c r="AC11" s="45">
        <v>65.083555379614111</v>
      </c>
      <c r="AD11" s="45">
        <v>0</v>
      </c>
      <c r="AE11" s="45">
        <v>0</v>
      </c>
      <c r="AF11" s="45">
        <v>95.003364241124203</v>
      </c>
      <c r="AH11" s="43" t="s">
        <v>252</v>
      </c>
      <c r="AI11" t="s">
        <v>253</v>
      </c>
      <c r="AJ11" s="45">
        <v>3.0291611306526076</v>
      </c>
      <c r="AK11" s="45">
        <v>65.083555379614111</v>
      </c>
      <c r="AL11" s="45">
        <v>0</v>
      </c>
      <c r="AM11" s="45">
        <v>0</v>
      </c>
      <c r="AN11" s="45">
        <v>95.003364241124203</v>
      </c>
    </row>
    <row r="12" spans="1:40" x14ac:dyDescent="0.45">
      <c r="B12" s="43" t="s">
        <v>252</v>
      </c>
      <c r="C12" t="s">
        <v>27</v>
      </c>
      <c r="D12" s="45">
        <v>3.0291611306526076</v>
      </c>
      <c r="E12" s="45">
        <v>65.083555379614111</v>
      </c>
      <c r="F12" s="45">
        <v>0</v>
      </c>
      <c r="G12" s="45">
        <v>0</v>
      </c>
      <c r="H12" s="45">
        <v>95.003364241124203</v>
      </c>
      <c r="J12" s="43" t="s">
        <v>252</v>
      </c>
      <c r="K12" t="s">
        <v>27</v>
      </c>
      <c r="L12" s="45">
        <v>3.0291611306526076</v>
      </c>
      <c r="M12" s="45">
        <v>65.083555379614111</v>
      </c>
      <c r="N12" s="45">
        <v>0</v>
      </c>
      <c r="O12" s="45">
        <v>0</v>
      </c>
      <c r="P12" s="45">
        <v>95.003364241124203</v>
      </c>
      <c r="R12" s="43" t="s">
        <v>252</v>
      </c>
      <c r="S12" t="s">
        <v>27</v>
      </c>
      <c r="T12" s="45">
        <v>3.0291611306526076</v>
      </c>
      <c r="U12" s="45">
        <v>65.083555379614111</v>
      </c>
      <c r="V12" s="45">
        <v>0</v>
      </c>
      <c r="W12" s="45">
        <v>0</v>
      </c>
      <c r="X12" s="45">
        <v>95.003364241124203</v>
      </c>
      <c r="Z12" s="43" t="s">
        <v>252</v>
      </c>
      <c r="AA12" t="s">
        <v>27</v>
      </c>
      <c r="AB12" s="45">
        <v>3.0291611306526076</v>
      </c>
      <c r="AC12" s="45">
        <v>65.083555379614111</v>
      </c>
      <c r="AD12" s="45">
        <v>0</v>
      </c>
      <c r="AE12" s="45">
        <v>0</v>
      </c>
      <c r="AF12" s="45">
        <v>95.003364241124203</v>
      </c>
      <c r="AH12" s="43" t="s">
        <v>252</v>
      </c>
      <c r="AI12" t="s">
        <v>27</v>
      </c>
      <c r="AJ12" s="45">
        <v>3.0291611306526076</v>
      </c>
      <c r="AK12" s="45">
        <v>65.083555379614111</v>
      </c>
      <c r="AL12" s="45">
        <v>0</v>
      </c>
      <c r="AM12" s="45">
        <v>0</v>
      </c>
      <c r="AN12" s="45">
        <v>95.003364241124203</v>
      </c>
    </row>
    <row r="13" spans="1:40" x14ac:dyDescent="0.45">
      <c r="B13" s="43"/>
      <c r="D13" s="45"/>
      <c r="E13" s="45"/>
      <c r="F13" s="45"/>
      <c r="G13" s="45"/>
      <c r="H13" s="45"/>
      <c r="J13" s="43"/>
      <c r="L13" s="45"/>
      <c r="M13" s="45"/>
      <c r="N13" s="45"/>
      <c r="O13" s="45"/>
      <c r="P13" s="45"/>
      <c r="R13" s="43"/>
      <c r="T13" s="45"/>
      <c r="U13" s="45"/>
      <c r="V13" s="45"/>
      <c r="W13" s="45"/>
      <c r="X13" s="45"/>
      <c r="Z13" s="43"/>
      <c r="AB13" s="45"/>
      <c r="AC13" s="45"/>
      <c r="AD13" s="45"/>
      <c r="AE13" s="45"/>
      <c r="AF13" s="45"/>
      <c r="AH13" s="43"/>
      <c r="AJ13" s="45"/>
      <c r="AK13" s="45"/>
      <c r="AL13" s="45"/>
      <c r="AM13" s="45"/>
      <c r="AN13" s="45"/>
    </row>
    <row r="14" spans="1:40" x14ac:dyDescent="0.45">
      <c r="B14" s="43" t="s">
        <v>254</v>
      </c>
      <c r="D14" s="45">
        <v>3.0291611306526076</v>
      </c>
      <c r="E14" s="45">
        <v>66.239050874776254</v>
      </c>
      <c r="F14" s="45">
        <v>111.71958360511729</v>
      </c>
      <c r="G14" s="45">
        <v>133.71580750749001</v>
      </c>
      <c r="H14" s="45">
        <v>127.39343144399608</v>
      </c>
      <c r="J14" s="43" t="s">
        <v>254</v>
      </c>
      <c r="L14" s="45">
        <v>3.0291611306526076</v>
      </c>
      <c r="M14" s="45">
        <v>66.239050874776254</v>
      </c>
      <c r="N14" s="45">
        <v>111.71958360511729</v>
      </c>
      <c r="O14" s="45">
        <v>133.71580750749001</v>
      </c>
      <c r="P14" s="45">
        <v>127.39343144399608</v>
      </c>
      <c r="R14" s="43" t="s">
        <v>254</v>
      </c>
      <c r="T14" s="45">
        <v>3.0291611306526076</v>
      </c>
      <c r="U14" s="45">
        <v>66.239050874776254</v>
      </c>
      <c r="V14" s="45">
        <v>111.71958360511729</v>
      </c>
      <c r="W14" s="45">
        <v>133.71580750749001</v>
      </c>
      <c r="X14" s="45">
        <v>127.39343144399608</v>
      </c>
      <c r="Z14" s="43" t="s">
        <v>254</v>
      </c>
      <c r="AB14" s="45">
        <v>3.0291611306526076</v>
      </c>
      <c r="AC14" s="45">
        <v>66.239050874776254</v>
      </c>
      <c r="AD14" s="45">
        <v>111.71958360511729</v>
      </c>
      <c r="AE14" s="45">
        <v>133.71580750749001</v>
      </c>
      <c r="AF14" s="45">
        <v>127.39343144399608</v>
      </c>
      <c r="AH14" s="43" t="s">
        <v>254</v>
      </c>
      <c r="AJ14" s="45">
        <v>3.0291611306526076</v>
      </c>
      <c r="AK14" s="45">
        <v>66.239050874776254</v>
      </c>
      <c r="AL14" s="45">
        <v>111.71958360511729</v>
      </c>
      <c r="AM14" s="45">
        <v>133.71580750749001</v>
      </c>
      <c r="AN14" s="45">
        <v>127.39343144399608</v>
      </c>
    </row>
    <row r="15" spans="1:40" x14ac:dyDescent="0.45">
      <c r="B15" s="43" t="s">
        <v>254</v>
      </c>
      <c r="C15" t="s">
        <v>176</v>
      </c>
      <c r="D15" s="45">
        <v>3.0291611306526076</v>
      </c>
      <c r="E15" s="45">
        <v>66.239050874776254</v>
      </c>
      <c r="F15" s="45">
        <v>111.71958360511729</v>
      </c>
      <c r="G15" s="45">
        <v>133.71580750749001</v>
      </c>
      <c r="H15" s="45">
        <v>127.39343144399608</v>
      </c>
      <c r="J15" s="43" t="s">
        <v>254</v>
      </c>
      <c r="K15" t="s">
        <v>176</v>
      </c>
      <c r="L15" s="45">
        <v>3.0291611306526076</v>
      </c>
      <c r="M15" s="45">
        <v>66.239050874776254</v>
      </c>
      <c r="N15" s="45">
        <v>111.71958360511729</v>
      </c>
      <c r="O15" s="45">
        <v>133.71580750749001</v>
      </c>
      <c r="P15" s="45">
        <v>127.39343144399608</v>
      </c>
      <c r="R15" s="43" t="s">
        <v>254</v>
      </c>
      <c r="S15" t="s">
        <v>176</v>
      </c>
      <c r="T15" s="45">
        <v>3.0291611306526076</v>
      </c>
      <c r="U15" s="45">
        <v>66.239050874776254</v>
      </c>
      <c r="V15" s="45">
        <v>111.71958360511729</v>
      </c>
      <c r="W15" s="45">
        <v>133.71580750749001</v>
      </c>
      <c r="X15" s="45">
        <v>127.39343144399608</v>
      </c>
      <c r="Z15" s="43" t="s">
        <v>254</v>
      </c>
      <c r="AA15" t="s">
        <v>176</v>
      </c>
      <c r="AB15" s="45">
        <v>3.0291611306526076</v>
      </c>
      <c r="AC15" s="45">
        <v>66.239050874776254</v>
      </c>
      <c r="AD15" s="45">
        <v>111.71958360511729</v>
      </c>
      <c r="AE15" s="45">
        <v>133.71580750749001</v>
      </c>
      <c r="AF15" s="45">
        <v>127.39343144399608</v>
      </c>
      <c r="AH15" s="43" t="s">
        <v>254</v>
      </c>
      <c r="AI15" t="s">
        <v>176</v>
      </c>
      <c r="AJ15" s="45">
        <v>3.0291611306526076</v>
      </c>
      <c r="AK15" s="45">
        <v>66.239050874776254</v>
      </c>
      <c r="AL15" s="45">
        <v>111.71958360511729</v>
      </c>
      <c r="AM15" s="45">
        <v>133.71580750749001</v>
      </c>
      <c r="AN15" s="45">
        <v>127.39343144399608</v>
      </c>
    </row>
    <row r="16" spans="1:40" x14ac:dyDescent="0.45">
      <c r="B16" s="43" t="s">
        <v>254</v>
      </c>
      <c r="C16" t="s">
        <v>178</v>
      </c>
      <c r="D16" s="45">
        <v>3.0291611306526076</v>
      </c>
      <c r="E16" s="45">
        <v>66.239050874776254</v>
      </c>
      <c r="F16" s="45">
        <v>111.71958360511729</v>
      </c>
      <c r="G16" s="45">
        <v>133.71580750749001</v>
      </c>
      <c r="H16" s="45">
        <v>127.39343144399608</v>
      </c>
      <c r="J16" s="43" t="s">
        <v>254</v>
      </c>
      <c r="K16" t="s">
        <v>178</v>
      </c>
      <c r="L16" s="45">
        <v>3.0291611306526076</v>
      </c>
      <c r="M16" s="45">
        <v>66.239050874776254</v>
      </c>
      <c r="N16" s="45">
        <v>111.71958360511729</v>
      </c>
      <c r="O16" s="45">
        <v>133.71580750749001</v>
      </c>
      <c r="P16" s="45">
        <v>127.39343144399608</v>
      </c>
      <c r="R16" s="43" t="s">
        <v>254</v>
      </c>
      <c r="S16" t="s">
        <v>178</v>
      </c>
      <c r="T16" s="45">
        <v>3.0291611306526076</v>
      </c>
      <c r="U16" s="45">
        <v>66.239050874776254</v>
      </c>
      <c r="V16" s="45">
        <v>111.71958360511729</v>
      </c>
      <c r="W16" s="45">
        <v>133.71580750749001</v>
      </c>
      <c r="X16" s="45">
        <v>127.39343144399608</v>
      </c>
      <c r="Z16" s="43" t="s">
        <v>254</v>
      </c>
      <c r="AA16" t="s">
        <v>178</v>
      </c>
      <c r="AB16" s="45">
        <v>3.0291611306526076</v>
      </c>
      <c r="AC16" s="45">
        <v>66.239050874776254</v>
      </c>
      <c r="AD16" s="45">
        <v>111.71958360511729</v>
      </c>
      <c r="AE16" s="45">
        <v>133.71580750749001</v>
      </c>
      <c r="AF16" s="45">
        <v>127.39343144399608</v>
      </c>
      <c r="AH16" s="43" t="s">
        <v>254</v>
      </c>
      <c r="AI16" t="s">
        <v>178</v>
      </c>
      <c r="AJ16" s="45">
        <v>3.0291611306526076</v>
      </c>
      <c r="AK16" s="45">
        <v>66.239050874776254</v>
      </c>
      <c r="AL16" s="45">
        <v>111.71958360511729</v>
      </c>
      <c r="AM16" s="45">
        <v>133.71580750749001</v>
      </c>
      <c r="AN16" s="45">
        <v>127.39343144399608</v>
      </c>
    </row>
    <row r="17" spans="2:40" x14ac:dyDescent="0.45">
      <c r="B17" s="43"/>
      <c r="D17" s="45"/>
      <c r="E17" s="45"/>
      <c r="F17" s="45"/>
      <c r="G17" s="45"/>
      <c r="H17" s="45"/>
      <c r="J17" s="43"/>
      <c r="L17" s="45"/>
      <c r="M17" s="45"/>
      <c r="N17" s="45"/>
      <c r="O17" s="45"/>
      <c r="P17" s="45"/>
      <c r="R17" s="43"/>
      <c r="T17" s="45"/>
      <c r="U17" s="45"/>
      <c r="V17" s="45"/>
      <c r="W17" s="45"/>
      <c r="X17" s="45"/>
      <c r="Z17" s="43"/>
      <c r="AB17" s="45"/>
      <c r="AC17" s="45"/>
      <c r="AD17" s="45"/>
      <c r="AE17" s="45"/>
      <c r="AF17" s="45"/>
      <c r="AH17" s="43"/>
      <c r="AJ17" s="45"/>
      <c r="AK17" s="45"/>
      <c r="AL17" s="45"/>
      <c r="AM17" s="45"/>
      <c r="AN17" s="45"/>
    </row>
    <row r="18" spans="2:40" x14ac:dyDescent="0.45">
      <c r="B18" s="43" t="s">
        <v>255</v>
      </c>
      <c r="D18" s="45">
        <v>3.0291611306526076</v>
      </c>
      <c r="E18" s="45">
        <v>43.906356166611715</v>
      </c>
      <c r="F18" s="45">
        <v>0</v>
      </c>
      <c r="G18" s="45">
        <v>0</v>
      </c>
      <c r="H18" s="45">
        <v>98.359397782837988</v>
      </c>
      <c r="J18" s="43" t="s">
        <v>255</v>
      </c>
      <c r="L18" s="45">
        <v>3.0291611306526076</v>
      </c>
      <c r="M18" s="45">
        <v>43.906356166611715</v>
      </c>
      <c r="N18" s="45">
        <v>0</v>
      </c>
      <c r="O18" s="45">
        <v>0</v>
      </c>
      <c r="P18" s="45">
        <v>98.359397782837988</v>
      </c>
      <c r="R18" s="43" t="s">
        <v>255</v>
      </c>
      <c r="T18" s="45">
        <v>3.0291611306526076</v>
      </c>
      <c r="U18" s="45">
        <v>43.906356166611715</v>
      </c>
      <c r="V18" s="45">
        <v>0</v>
      </c>
      <c r="W18" s="45">
        <v>0</v>
      </c>
      <c r="X18" s="45">
        <v>98.359397782837988</v>
      </c>
      <c r="Z18" s="43" t="s">
        <v>255</v>
      </c>
      <c r="AB18" s="45">
        <v>3.0291611306526076</v>
      </c>
      <c r="AC18" s="45">
        <v>43.906356166611715</v>
      </c>
      <c r="AD18" s="45">
        <v>0</v>
      </c>
      <c r="AE18" s="45">
        <v>0</v>
      </c>
      <c r="AF18" s="45">
        <v>98.359397782837988</v>
      </c>
      <c r="AH18" s="43" t="s">
        <v>255</v>
      </c>
      <c r="AJ18" s="45">
        <v>3.0291611306526076</v>
      </c>
      <c r="AK18" s="45">
        <v>43.906356166611715</v>
      </c>
      <c r="AL18" s="45">
        <v>0</v>
      </c>
      <c r="AM18" s="45">
        <v>0</v>
      </c>
      <c r="AN18" s="45">
        <v>98.359397782837988</v>
      </c>
    </row>
    <row r="19" spans="2:40" x14ac:dyDescent="0.45">
      <c r="B19" s="43" t="s">
        <v>255</v>
      </c>
      <c r="C19" t="s">
        <v>180</v>
      </c>
      <c r="D19" s="45">
        <v>3.0291611306526076</v>
      </c>
      <c r="E19" s="45">
        <v>43.906356166611715</v>
      </c>
      <c r="F19" s="45">
        <v>0</v>
      </c>
      <c r="G19" s="45">
        <v>0</v>
      </c>
      <c r="H19" s="45">
        <v>98.359397782837988</v>
      </c>
      <c r="J19" s="43" t="s">
        <v>255</v>
      </c>
      <c r="K19" t="s">
        <v>180</v>
      </c>
      <c r="L19" s="45">
        <v>3.0291611306526076</v>
      </c>
      <c r="M19" s="45">
        <v>43.906356166611715</v>
      </c>
      <c r="N19" s="45">
        <v>0</v>
      </c>
      <c r="O19" s="45">
        <v>0</v>
      </c>
      <c r="P19" s="45">
        <v>98.359397782837988</v>
      </c>
      <c r="R19" s="43" t="s">
        <v>255</v>
      </c>
      <c r="S19" t="s">
        <v>180</v>
      </c>
      <c r="T19" s="45">
        <v>3.0291611306526076</v>
      </c>
      <c r="U19" s="45">
        <v>43.906356166611715</v>
      </c>
      <c r="V19" s="45">
        <v>0</v>
      </c>
      <c r="W19" s="45">
        <v>0</v>
      </c>
      <c r="X19" s="45">
        <v>98.359397782837988</v>
      </c>
      <c r="Z19" s="43" t="s">
        <v>255</v>
      </c>
      <c r="AA19" t="s">
        <v>180</v>
      </c>
      <c r="AB19" s="45">
        <v>3.0291611306526076</v>
      </c>
      <c r="AC19" s="45">
        <v>43.906356166611715</v>
      </c>
      <c r="AD19" s="45">
        <v>0</v>
      </c>
      <c r="AE19" s="45">
        <v>0</v>
      </c>
      <c r="AF19" s="45">
        <v>98.359397782837988</v>
      </c>
      <c r="AH19" s="43" t="s">
        <v>255</v>
      </c>
      <c r="AI19" t="s">
        <v>180</v>
      </c>
      <c r="AJ19" s="45">
        <v>3.0291611306526076</v>
      </c>
      <c r="AK19" s="45">
        <v>43.906356166611715</v>
      </c>
      <c r="AL19" s="45">
        <v>0</v>
      </c>
      <c r="AM19" s="45">
        <v>0</v>
      </c>
      <c r="AN19" s="45">
        <v>98.359397782837988</v>
      </c>
    </row>
    <row r="20" spans="2:40" x14ac:dyDescent="0.45">
      <c r="B20" s="43" t="s">
        <v>255</v>
      </c>
      <c r="C20" t="s">
        <v>71</v>
      </c>
      <c r="D20" s="45">
        <v>3.0291611306526076</v>
      </c>
      <c r="E20" s="45">
        <v>43.906356166611715</v>
      </c>
      <c r="F20" s="45">
        <v>0</v>
      </c>
      <c r="G20" s="45">
        <v>0</v>
      </c>
      <c r="H20" s="45">
        <v>98.359397782837988</v>
      </c>
      <c r="J20" s="43" t="s">
        <v>255</v>
      </c>
      <c r="K20" t="s">
        <v>71</v>
      </c>
      <c r="L20" s="45">
        <v>3.0291611306526076</v>
      </c>
      <c r="M20" s="45">
        <v>43.906356166611715</v>
      </c>
      <c r="N20" s="45">
        <v>0</v>
      </c>
      <c r="O20" s="45">
        <v>0</v>
      </c>
      <c r="P20" s="45">
        <v>98.359397782837988</v>
      </c>
      <c r="R20" s="43" t="s">
        <v>255</v>
      </c>
      <c r="S20" t="s">
        <v>71</v>
      </c>
      <c r="T20" s="45">
        <v>3.0291611306526076</v>
      </c>
      <c r="U20" s="45">
        <v>43.906356166611715</v>
      </c>
      <c r="V20" s="45">
        <v>0</v>
      </c>
      <c r="W20" s="45">
        <v>0</v>
      </c>
      <c r="X20" s="45">
        <v>98.359397782837988</v>
      </c>
      <c r="Z20" s="43" t="s">
        <v>255</v>
      </c>
      <c r="AA20" t="s">
        <v>71</v>
      </c>
      <c r="AB20" s="45">
        <v>3.0291611306526076</v>
      </c>
      <c r="AC20" s="45">
        <v>43.906356166611715</v>
      </c>
      <c r="AD20" s="45">
        <v>0</v>
      </c>
      <c r="AE20" s="45">
        <v>0</v>
      </c>
      <c r="AF20" s="45">
        <v>98.359397782837988</v>
      </c>
      <c r="AH20" s="43" t="s">
        <v>255</v>
      </c>
      <c r="AI20" t="s">
        <v>71</v>
      </c>
      <c r="AJ20" s="45">
        <v>3.0291611306526076</v>
      </c>
      <c r="AK20" s="45">
        <v>43.906356166611715</v>
      </c>
      <c r="AL20" s="45">
        <v>0</v>
      </c>
      <c r="AM20" s="45">
        <v>0</v>
      </c>
      <c r="AN20" s="45">
        <v>98.359397782837988</v>
      </c>
    </row>
    <row r="21" spans="2:40" x14ac:dyDescent="0.45">
      <c r="B21" s="43" t="s">
        <v>255</v>
      </c>
      <c r="C21" t="s">
        <v>256</v>
      </c>
      <c r="D21" s="45">
        <v>3.0291611306526076</v>
      </c>
      <c r="E21" s="45">
        <v>43.906356166611715</v>
      </c>
      <c r="F21" s="45">
        <v>0</v>
      </c>
      <c r="G21" s="45">
        <v>0</v>
      </c>
      <c r="H21" s="45">
        <v>98.359397782837988</v>
      </c>
      <c r="J21" s="43" t="s">
        <v>255</v>
      </c>
      <c r="K21" t="s">
        <v>256</v>
      </c>
      <c r="L21" s="45">
        <v>3.0291611306526076</v>
      </c>
      <c r="M21" s="45">
        <v>43.906356166611715</v>
      </c>
      <c r="N21" s="45">
        <v>0</v>
      </c>
      <c r="O21" s="45">
        <v>0</v>
      </c>
      <c r="P21" s="45">
        <v>98.359397782837988</v>
      </c>
      <c r="R21" s="43" t="s">
        <v>255</v>
      </c>
      <c r="S21" t="s">
        <v>256</v>
      </c>
      <c r="T21" s="45">
        <v>3.0291611306526076</v>
      </c>
      <c r="U21" s="45">
        <v>43.906356166611715</v>
      </c>
      <c r="V21" s="45">
        <v>0</v>
      </c>
      <c r="W21" s="45">
        <v>0</v>
      </c>
      <c r="X21" s="45">
        <v>98.359397782837988</v>
      </c>
      <c r="Z21" s="43" t="s">
        <v>255</v>
      </c>
      <c r="AA21" t="s">
        <v>256</v>
      </c>
      <c r="AB21" s="45">
        <v>3.0291611306526076</v>
      </c>
      <c r="AC21" s="45">
        <v>43.906356166611715</v>
      </c>
      <c r="AD21" s="45">
        <v>0</v>
      </c>
      <c r="AE21" s="45">
        <v>0</v>
      </c>
      <c r="AF21" s="45">
        <v>98.359397782837988</v>
      </c>
      <c r="AH21" s="43" t="s">
        <v>255</v>
      </c>
      <c r="AI21" t="s">
        <v>256</v>
      </c>
      <c r="AJ21" s="45">
        <v>3.0291611306526076</v>
      </c>
      <c r="AK21" s="45">
        <v>43.906356166611715</v>
      </c>
      <c r="AL21" s="45">
        <v>0</v>
      </c>
      <c r="AM21" s="45">
        <v>0</v>
      </c>
      <c r="AN21" s="45">
        <v>98.359397782837988</v>
      </c>
    </row>
    <row r="22" spans="2:40" x14ac:dyDescent="0.45">
      <c r="B22" s="43" t="s">
        <v>255</v>
      </c>
      <c r="C22" t="s">
        <v>257</v>
      </c>
      <c r="D22" s="45">
        <v>3.0291611306526076</v>
      </c>
      <c r="E22" s="45">
        <v>43.906356166611715</v>
      </c>
      <c r="F22" s="45">
        <v>0</v>
      </c>
      <c r="G22" s="45">
        <v>0</v>
      </c>
      <c r="H22" s="45">
        <v>98.359397782837988</v>
      </c>
      <c r="J22" s="43" t="s">
        <v>255</v>
      </c>
      <c r="K22" t="s">
        <v>257</v>
      </c>
      <c r="L22" s="45">
        <v>3.0291611306526076</v>
      </c>
      <c r="M22" s="45">
        <v>43.906356166611715</v>
      </c>
      <c r="N22" s="45">
        <v>0</v>
      </c>
      <c r="O22" s="45">
        <v>0</v>
      </c>
      <c r="P22" s="45">
        <v>98.359397782837988</v>
      </c>
      <c r="R22" s="43" t="s">
        <v>255</v>
      </c>
      <c r="S22" t="s">
        <v>257</v>
      </c>
      <c r="T22" s="45">
        <v>3.0291611306526076</v>
      </c>
      <c r="U22" s="45">
        <v>43.906356166611715</v>
      </c>
      <c r="V22" s="45">
        <v>0</v>
      </c>
      <c r="W22" s="45">
        <v>0</v>
      </c>
      <c r="X22" s="45">
        <v>98.359397782837988</v>
      </c>
      <c r="Z22" s="43" t="s">
        <v>255</v>
      </c>
      <c r="AA22" t="s">
        <v>257</v>
      </c>
      <c r="AB22" s="45">
        <v>3.0291611306526076</v>
      </c>
      <c r="AC22" s="45">
        <v>43.906356166611715</v>
      </c>
      <c r="AD22" s="45">
        <v>0</v>
      </c>
      <c r="AE22" s="45">
        <v>0</v>
      </c>
      <c r="AF22" s="45">
        <v>98.359397782837988</v>
      </c>
      <c r="AH22" s="43" t="s">
        <v>255</v>
      </c>
      <c r="AI22" t="s">
        <v>257</v>
      </c>
      <c r="AJ22" s="45">
        <v>3.0291611306526076</v>
      </c>
      <c r="AK22" s="45">
        <v>43.906356166611715</v>
      </c>
      <c r="AL22" s="45">
        <v>0</v>
      </c>
      <c r="AM22" s="45">
        <v>0</v>
      </c>
      <c r="AN22" s="45">
        <v>98.359397782837988</v>
      </c>
    </row>
    <row r="23" spans="2:40" x14ac:dyDescent="0.45">
      <c r="B23" s="43" t="s">
        <v>255</v>
      </c>
      <c r="C23" t="s">
        <v>258</v>
      </c>
      <c r="D23" s="45">
        <v>3.0291611306526076</v>
      </c>
      <c r="E23" s="45">
        <v>43.906356166611715</v>
      </c>
      <c r="F23" s="45">
        <v>0</v>
      </c>
      <c r="G23" s="45">
        <v>0</v>
      </c>
      <c r="H23" s="45">
        <v>98.359397782837988</v>
      </c>
      <c r="J23" s="43" t="s">
        <v>255</v>
      </c>
      <c r="K23" t="s">
        <v>258</v>
      </c>
      <c r="L23" s="45">
        <v>3.0291611306526076</v>
      </c>
      <c r="M23" s="45">
        <v>43.906356166611715</v>
      </c>
      <c r="N23" s="45">
        <v>0</v>
      </c>
      <c r="O23" s="45">
        <v>0</v>
      </c>
      <c r="P23" s="45">
        <v>98.359397782837988</v>
      </c>
      <c r="R23" s="43" t="s">
        <v>255</v>
      </c>
      <c r="S23" t="s">
        <v>258</v>
      </c>
      <c r="T23" s="45">
        <v>3.0291611306526076</v>
      </c>
      <c r="U23" s="45">
        <v>43.906356166611715</v>
      </c>
      <c r="V23" s="45">
        <v>0</v>
      </c>
      <c r="W23" s="45">
        <v>0</v>
      </c>
      <c r="X23" s="45">
        <v>98.359397782837988</v>
      </c>
      <c r="Z23" s="43" t="s">
        <v>255</v>
      </c>
      <c r="AA23" t="s">
        <v>258</v>
      </c>
      <c r="AB23" s="45">
        <v>3.0291611306526076</v>
      </c>
      <c r="AC23" s="45">
        <v>43.906356166611715</v>
      </c>
      <c r="AD23" s="45">
        <v>0</v>
      </c>
      <c r="AE23" s="45">
        <v>0</v>
      </c>
      <c r="AF23" s="45">
        <v>98.359397782837988</v>
      </c>
      <c r="AH23" s="43" t="s">
        <v>255</v>
      </c>
      <c r="AI23" t="s">
        <v>258</v>
      </c>
      <c r="AJ23" s="45">
        <v>3.0291611306526076</v>
      </c>
      <c r="AK23" s="45">
        <v>43.906356166611715</v>
      </c>
      <c r="AL23" s="45">
        <v>0</v>
      </c>
      <c r="AM23" s="45">
        <v>0</v>
      </c>
      <c r="AN23" s="45">
        <v>98.359397782837988</v>
      </c>
    </row>
    <row r="24" spans="2:40" x14ac:dyDescent="0.45">
      <c r="B24" s="43" t="s">
        <v>255</v>
      </c>
      <c r="C24" t="s">
        <v>30</v>
      </c>
      <c r="D24" s="45">
        <v>3.0291611306526076</v>
      </c>
      <c r="E24" s="45">
        <v>43.906356166611715</v>
      </c>
      <c r="F24" s="45">
        <v>0</v>
      </c>
      <c r="G24" s="45">
        <v>0</v>
      </c>
      <c r="H24" s="45">
        <v>98.359397782837988</v>
      </c>
      <c r="J24" s="43" t="s">
        <v>255</v>
      </c>
      <c r="K24" t="s">
        <v>30</v>
      </c>
      <c r="L24" s="45">
        <v>3.0291611306526076</v>
      </c>
      <c r="M24" s="45">
        <v>43.906356166611715</v>
      </c>
      <c r="N24" s="45">
        <v>0</v>
      </c>
      <c r="O24" s="45">
        <v>0</v>
      </c>
      <c r="P24" s="45">
        <v>98.359397782837988</v>
      </c>
      <c r="R24" s="43" t="s">
        <v>255</v>
      </c>
      <c r="S24" t="s">
        <v>30</v>
      </c>
      <c r="T24" s="45">
        <v>3.0291611306526076</v>
      </c>
      <c r="U24" s="45">
        <v>43.906356166611715</v>
      </c>
      <c r="V24" s="45">
        <v>0</v>
      </c>
      <c r="W24" s="45">
        <v>0</v>
      </c>
      <c r="X24" s="45">
        <v>98.359397782837988</v>
      </c>
      <c r="Z24" s="43" t="s">
        <v>255</v>
      </c>
      <c r="AA24" t="s">
        <v>30</v>
      </c>
      <c r="AB24" s="45">
        <v>3.0291611306526076</v>
      </c>
      <c r="AC24" s="45">
        <v>43.906356166611715</v>
      </c>
      <c r="AD24" s="45">
        <v>0</v>
      </c>
      <c r="AE24" s="45">
        <v>0</v>
      </c>
      <c r="AF24" s="45">
        <v>98.359397782837988</v>
      </c>
      <c r="AH24" s="43" t="s">
        <v>255</v>
      </c>
      <c r="AI24" t="s">
        <v>30</v>
      </c>
      <c r="AJ24" s="45">
        <v>3.0291611306526076</v>
      </c>
      <c r="AK24" s="45">
        <v>43.906356166611715</v>
      </c>
      <c r="AL24" s="45">
        <v>0</v>
      </c>
      <c r="AM24" s="45">
        <v>0</v>
      </c>
      <c r="AN24" s="45">
        <v>98.359397782837988</v>
      </c>
    </row>
    <row r="25" spans="2:40" x14ac:dyDescent="0.45">
      <c r="B25" s="43" t="s">
        <v>255</v>
      </c>
      <c r="C25" t="s">
        <v>259</v>
      </c>
      <c r="D25" s="45">
        <v>3.0291611306526076</v>
      </c>
      <c r="E25" s="45">
        <v>43.906356166611715</v>
      </c>
      <c r="F25" s="45">
        <v>0</v>
      </c>
      <c r="G25" s="45">
        <v>0</v>
      </c>
      <c r="H25" s="45">
        <v>98.359397782837988</v>
      </c>
      <c r="J25" s="43" t="s">
        <v>255</v>
      </c>
      <c r="K25" t="s">
        <v>259</v>
      </c>
      <c r="L25" s="45">
        <v>3.0291611306526076</v>
      </c>
      <c r="M25" s="45">
        <v>43.906356166611715</v>
      </c>
      <c r="N25" s="45">
        <v>0</v>
      </c>
      <c r="O25" s="45">
        <v>0</v>
      </c>
      <c r="P25" s="45">
        <v>98.359397782837988</v>
      </c>
      <c r="R25" s="43" t="s">
        <v>255</v>
      </c>
      <c r="S25" t="s">
        <v>259</v>
      </c>
      <c r="T25" s="45">
        <v>3.0291611306526076</v>
      </c>
      <c r="U25" s="45">
        <v>43.906356166611715</v>
      </c>
      <c r="V25" s="45">
        <v>0</v>
      </c>
      <c r="W25" s="45">
        <v>0</v>
      </c>
      <c r="X25" s="45">
        <v>98.359397782837988</v>
      </c>
      <c r="Z25" s="43" t="s">
        <v>255</v>
      </c>
      <c r="AA25" t="s">
        <v>259</v>
      </c>
      <c r="AB25" s="45">
        <v>3.0291611306526076</v>
      </c>
      <c r="AC25" s="45">
        <v>43.906356166611715</v>
      </c>
      <c r="AD25" s="45">
        <v>0</v>
      </c>
      <c r="AE25" s="45">
        <v>0</v>
      </c>
      <c r="AF25" s="45">
        <v>98.359397782837988</v>
      </c>
      <c r="AH25" s="43" t="s">
        <v>255</v>
      </c>
      <c r="AI25" t="s">
        <v>259</v>
      </c>
      <c r="AJ25" s="45">
        <v>3.0291611306526076</v>
      </c>
      <c r="AK25" s="45">
        <v>43.906356166611715</v>
      </c>
      <c r="AL25" s="45">
        <v>0</v>
      </c>
      <c r="AM25" s="45">
        <v>0</v>
      </c>
      <c r="AN25" s="45">
        <v>98.359397782837988</v>
      </c>
    </row>
    <row r="26" spans="2:40" x14ac:dyDescent="0.45">
      <c r="B26" s="43" t="s">
        <v>255</v>
      </c>
      <c r="C26" t="s">
        <v>182</v>
      </c>
      <c r="D26" s="45">
        <v>3.0291611306526076</v>
      </c>
      <c r="E26" s="45">
        <v>43.906356166611715</v>
      </c>
      <c r="F26" s="45">
        <v>0</v>
      </c>
      <c r="G26" s="45">
        <v>0</v>
      </c>
      <c r="H26" s="45">
        <v>98.359397782837988</v>
      </c>
      <c r="J26" s="43" t="s">
        <v>255</v>
      </c>
      <c r="K26" t="s">
        <v>182</v>
      </c>
      <c r="L26" s="45">
        <v>3.0291611306526076</v>
      </c>
      <c r="M26" s="45">
        <v>43.906356166611715</v>
      </c>
      <c r="N26" s="45">
        <v>0</v>
      </c>
      <c r="O26" s="45">
        <v>0</v>
      </c>
      <c r="P26" s="45">
        <v>98.359397782837988</v>
      </c>
      <c r="R26" s="43" t="s">
        <v>255</v>
      </c>
      <c r="S26" t="s">
        <v>182</v>
      </c>
      <c r="T26" s="45">
        <v>3.0291611306526076</v>
      </c>
      <c r="U26" s="45">
        <v>43.906356166611715</v>
      </c>
      <c r="V26" s="45">
        <v>0</v>
      </c>
      <c r="W26" s="45">
        <v>0</v>
      </c>
      <c r="X26" s="45">
        <v>98.359397782837988</v>
      </c>
      <c r="Z26" s="43" t="s">
        <v>255</v>
      </c>
      <c r="AA26" t="s">
        <v>182</v>
      </c>
      <c r="AB26" s="45">
        <v>3.0291611306526076</v>
      </c>
      <c r="AC26" s="45">
        <v>43.906356166611715</v>
      </c>
      <c r="AD26" s="45">
        <v>0</v>
      </c>
      <c r="AE26" s="45">
        <v>0</v>
      </c>
      <c r="AF26" s="45">
        <v>98.359397782837988</v>
      </c>
      <c r="AH26" s="43" t="s">
        <v>255</v>
      </c>
      <c r="AI26" t="s">
        <v>182</v>
      </c>
      <c r="AJ26" s="45">
        <v>3.0291611306526076</v>
      </c>
      <c r="AK26" s="45">
        <v>43.906356166611715</v>
      </c>
      <c r="AL26" s="45">
        <v>0</v>
      </c>
      <c r="AM26" s="45">
        <v>0</v>
      </c>
      <c r="AN26" s="45">
        <v>98.359397782837988</v>
      </c>
    </row>
    <row r="27" spans="2:40" x14ac:dyDescent="0.45">
      <c r="B27" s="43" t="s">
        <v>255</v>
      </c>
      <c r="C27" t="s">
        <v>184</v>
      </c>
      <c r="D27" s="45">
        <v>3.0291611306526076</v>
      </c>
      <c r="E27" s="45">
        <v>43.906356166611715</v>
      </c>
      <c r="F27" s="45">
        <v>0</v>
      </c>
      <c r="G27" s="45">
        <v>0</v>
      </c>
      <c r="H27" s="45">
        <v>98.359397782837988</v>
      </c>
      <c r="J27" s="43" t="s">
        <v>255</v>
      </c>
      <c r="K27" t="s">
        <v>184</v>
      </c>
      <c r="L27" s="45">
        <v>3.0291611306526076</v>
      </c>
      <c r="M27" s="45">
        <v>43.906356166611715</v>
      </c>
      <c r="N27" s="45">
        <v>0</v>
      </c>
      <c r="O27" s="45">
        <v>0</v>
      </c>
      <c r="P27" s="45">
        <v>98.359397782837988</v>
      </c>
      <c r="R27" s="43" t="s">
        <v>255</v>
      </c>
      <c r="S27" t="s">
        <v>184</v>
      </c>
      <c r="T27" s="45">
        <v>3.0291611306526076</v>
      </c>
      <c r="U27" s="45">
        <v>43.906356166611715</v>
      </c>
      <c r="V27" s="45">
        <v>0</v>
      </c>
      <c r="W27" s="45">
        <v>0</v>
      </c>
      <c r="X27" s="45">
        <v>98.359397782837988</v>
      </c>
      <c r="Z27" s="43" t="s">
        <v>255</v>
      </c>
      <c r="AA27" t="s">
        <v>184</v>
      </c>
      <c r="AB27" s="45">
        <v>3.0291611306526076</v>
      </c>
      <c r="AC27" s="45">
        <v>43.906356166611715</v>
      </c>
      <c r="AD27" s="45">
        <v>0</v>
      </c>
      <c r="AE27" s="45">
        <v>0</v>
      </c>
      <c r="AF27" s="45">
        <v>98.359397782837988</v>
      </c>
      <c r="AH27" s="43" t="s">
        <v>255</v>
      </c>
      <c r="AI27" t="s">
        <v>184</v>
      </c>
      <c r="AJ27" s="45">
        <v>3.0291611306526076</v>
      </c>
      <c r="AK27" s="45">
        <v>43.906356166611715</v>
      </c>
      <c r="AL27" s="45">
        <v>0</v>
      </c>
      <c r="AM27" s="45">
        <v>0</v>
      </c>
      <c r="AN27" s="45">
        <v>98.359397782837988</v>
      </c>
    </row>
    <row r="28" spans="2:40" x14ac:dyDescent="0.45">
      <c r="B28" s="43" t="s">
        <v>255</v>
      </c>
      <c r="C28" t="s">
        <v>260</v>
      </c>
      <c r="D28" s="45">
        <v>3.0291611306526076</v>
      </c>
      <c r="E28" s="45">
        <v>43.906356166611715</v>
      </c>
      <c r="F28" s="45">
        <v>0</v>
      </c>
      <c r="G28" s="45">
        <v>0</v>
      </c>
      <c r="H28" s="45">
        <v>98.359397782837988</v>
      </c>
      <c r="J28" s="43" t="s">
        <v>255</v>
      </c>
      <c r="K28" t="s">
        <v>260</v>
      </c>
      <c r="L28" s="45">
        <v>3.0291611306526076</v>
      </c>
      <c r="M28" s="45">
        <v>43.906356166611715</v>
      </c>
      <c r="N28" s="45">
        <v>0</v>
      </c>
      <c r="O28" s="45">
        <v>0</v>
      </c>
      <c r="P28" s="45">
        <v>98.359397782837988</v>
      </c>
      <c r="R28" s="43" t="s">
        <v>255</v>
      </c>
      <c r="S28" t="s">
        <v>260</v>
      </c>
      <c r="T28" s="45">
        <v>3.0291611306526076</v>
      </c>
      <c r="U28" s="45">
        <v>43.906356166611715</v>
      </c>
      <c r="V28" s="45">
        <v>0</v>
      </c>
      <c r="W28" s="45">
        <v>0</v>
      </c>
      <c r="X28" s="45">
        <v>98.359397782837988</v>
      </c>
      <c r="Z28" s="43" t="s">
        <v>255</v>
      </c>
      <c r="AA28" t="s">
        <v>260</v>
      </c>
      <c r="AB28" s="45">
        <v>3.0291611306526076</v>
      </c>
      <c r="AC28" s="45">
        <v>43.906356166611715</v>
      </c>
      <c r="AD28" s="45">
        <v>0</v>
      </c>
      <c r="AE28" s="45">
        <v>0</v>
      </c>
      <c r="AF28" s="45">
        <v>98.359397782837988</v>
      </c>
      <c r="AH28" s="43" t="s">
        <v>255</v>
      </c>
      <c r="AI28" t="s">
        <v>260</v>
      </c>
      <c r="AJ28" s="45">
        <v>3.0291611306526076</v>
      </c>
      <c r="AK28" s="45">
        <v>43.906356166611715</v>
      </c>
      <c r="AL28" s="45">
        <v>0</v>
      </c>
      <c r="AM28" s="45">
        <v>0</v>
      </c>
      <c r="AN28" s="45">
        <v>98.359397782837988</v>
      </c>
    </row>
    <row r="29" spans="2:40" x14ac:dyDescent="0.45">
      <c r="B29" s="43" t="s">
        <v>255</v>
      </c>
      <c r="C29" t="s">
        <v>185</v>
      </c>
      <c r="D29" s="45">
        <v>3.0291611306526076</v>
      </c>
      <c r="E29" s="45">
        <v>43.906356166611715</v>
      </c>
      <c r="F29" s="45">
        <v>0</v>
      </c>
      <c r="G29" s="45">
        <v>0</v>
      </c>
      <c r="H29" s="45">
        <v>98.359397782837988</v>
      </c>
      <c r="J29" s="43" t="s">
        <v>255</v>
      </c>
      <c r="K29" t="s">
        <v>185</v>
      </c>
      <c r="L29" s="45">
        <v>3.0291611306526076</v>
      </c>
      <c r="M29" s="45">
        <v>43.906356166611715</v>
      </c>
      <c r="N29" s="45">
        <v>0</v>
      </c>
      <c r="O29" s="45">
        <v>0</v>
      </c>
      <c r="P29" s="45">
        <v>98.359397782837988</v>
      </c>
      <c r="R29" s="43" t="s">
        <v>255</v>
      </c>
      <c r="S29" t="s">
        <v>185</v>
      </c>
      <c r="T29" s="45">
        <v>3.0291611306526076</v>
      </c>
      <c r="U29" s="45">
        <v>43.906356166611715</v>
      </c>
      <c r="V29" s="45">
        <v>0</v>
      </c>
      <c r="W29" s="45">
        <v>0</v>
      </c>
      <c r="X29" s="45">
        <v>98.359397782837988</v>
      </c>
      <c r="Z29" s="43" t="s">
        <v>255</v>
      </c>
      <c r="AA29" t="s">
        <v>185</v>
      </c>
      <c r="AB29" s="45">
        <v>3.0291611306526076</v>
      </c>
      <c r="AC29" s="45">
        <v>43.906356166611715</v>
      </c>
      <c r="AD29" s="45">
        <v>0</v>
      </c>
      <c r="AE29" s="45">
        <v>0</v>
      </c>
      <c r="AF29" s="45">
        <v>98.359397782837988</v>
      </c>
      <c r="AH29" s="43" t="s">
        <v>255</v>
      </c>
      <c r="AI29" t="s">
        <v>185</v>
      </c>
      <c r="AJ29" s="45">
        <v>3.0291611306526076</v>
      </c>
      <c r="AK29" s="45">
        <v>43.906356166611715</v>
      </c>
      <c r="AL29" s="45">
        <v>0</v>
      </c>
      <c r="AM29" s="45">
        <v>0</v>
      </c>
      <c r="AN29" s="45">
        <v>98.359397782837988</v>
      </c>
    </row>
    <row r="30" spans="2:40" x14ac:dyDescent="0.45">
      <c r="B30" s="43" t="s">
        <v>255</v>
      </c>
      <c r="C30" t="s">
        <v>45</v>
      </c>
      <c r="D30" s="45">
        <v>3.0291611306526076</v>
      </c>
      <c r="E30" s="45">
        <v>43.906356166611715</v>
      </c>
      <c r="F30" s="45">
        <v>0</v>
      </c>
      <c r="G30" s="45">
        <v>0</v>
      </c>
      <c r="H30" s="45">
        <v>98.359397782837988</v>
      </c>
      <c r="J30" s="43" t="s">
        <v>255</v>
      </c>
      <c r="K30" t="s">
        <v>45</v>
      </c>
      <c r="L30" s="45">
        <v>3.0291611306526076</v>
      </c>
      <c r="M30" s="45">
        <v>43.906356166611715</v>
      </c>
      <c r="N30" s="45">
        <v>0</v>
      </c>
      <c r="O30" s="45">
        <v>0</v>
      </c>
      <c r="P30" s="45">
        <v>98.359397782837988</v>
      </c>
      <c r="R30" s="43" t="s">
        <v>255</v>
      </c>
      <c r="S30" t="s">
        <v>45</v>
      </c>
      <c r="T30" s="45">
        <v>3.0291611306526076</v>
      </c>
      <c r="U30" s="45">
        <v>43.906356166611715</v>
      </c>
      <c r="V30" s="45">
        <v>0</v>
      </c>
      <c r="W30" s="45">
        <v>0</v>
      </c>
      <c r="X30" s="45">
        <v>98.359397782837988</v>
      </c>
      <c r="Z30" s="43" t="s">
        <v>255</v>
      </c>
      <c r="AA30" t="s">
        <v>45</v>
      </c>
      <c r="AB30" s="45">
        <v>3.0291611306526076</v>
      </c>
      <c r="AC30" s="45">
        <v>43.906356166611715</v>
      </c>
      <c r="AD30" s="45">
        <v>0</v>
      </c>
      <c r="AE30" s="45">
        <v>0</v>
      </c>
      <c r="AF30" s="45">
        <v>98.359397782837988</v>
      </c>
      <c r="AH30" s="43" t="s">
        <v>255</v>
      </c>
      <c r="AI30" t="s">
        <v>45</v>
      </c>
      <c r="AJ30" s="45">
        <v>3.0291611306526076</v>
      </c>
      <c r="AK30" s="45">
        <v>43.906356166611715</v>
      </c>
      <c r="AL30" s="45">
        <v>0</v>
      </c>
      <c r="AM30" s="45">
        <v>0</v>
      </c>
      <c r="AN30" s="45">
        <v>98.359397782837988</v>
      </c>
    </row>
    <row r="31" spans="2:40" x14ac:dyDescent="0.45">
      <c r="B31" s="43"/>
      <c r="D31" s="45"/>
      <c r="E31" s="45"/>
      <c r="F31" s="45"/>
      <c r="G31" s="45"/>
      <c r="H31" s="45"/>
      <c r="J31" s="43"/>
      <c r="L31" s="45"/>
      <c r="M31" s="45"/>
      <c r="N31" s="45"/>
      <c r="O31" s="45"/>
      <c r="P31" s="45"/>
      <c r="R31" s="43"/>
      <c r="T31" s="45"/>
      <c r="U31" s="45"/>
      <c r="V31" s="45"/>
      <c r="W31" s="45"/>
      <c r="X31" s="45"/>
      <c r="Z31" s="43"/>
      <c r="AB31" s="45"/>
      <c r="AC31" s="45"/>
      <c r="AD31" s="45"/>
      <c r="AE31" s="45"/>
      <c r="AF31" s="45"/>
      <c r="AH31" s="43"/>
      <c r="AJ31" s="45"/>
      <c r="AK31" s="45"/>
      <c r="AL31" s="45"/>
      <c r="AM31" s="45"/>
      <c r="AN31" s="45"/>
    </row>
    <row r="32" spans="2:40" x14ac:dyDescent="0.45">
      <c r="B32" s="43" t="s">
        <v>261</v>
      </c>
      <c r="D32" s="45">
        <v>3.0291611306526076</v>
      </c>
      <c r="E32" s="45">
        <v>39.148671234132756</v>
      </c>
      <c r="F32" s="45">
        <v>0</v>
      </c>
      <c r="G32" s="45">
        <v>0</v>
      </c>
      <c r="H32" s="45">
        <v>74.279983964493567</v>
      </c>
      <c r="J32" s="43" t="s">
        <v>261</v>
      </c>
      <c r="L32" s="45">
        <v>3.0291611306526076</v>
      </c>
      <c r="M32" s="45">
        <v>39.148671234132756</v>
      </c>
      <c r="N32" s="45">
        <v>0</v>
      </c>
      <c r="O32" s="45">
        <v>0</v>
      </c>
      <c r="P32" s="45">
        <v>74.279983964493567</v>
      </c>
      <c r="R32" s="43" t="s">
        <v>261</v>
      </c>
      <c r="T32" s="45">
        <v>3.0291611306526076</v>
      </c>
      <c r="U32" s="45">
        <v>39.148671234132756</v>
      </c>
      <c r="V32" s="45">
        <v>0</v>
      </c>
      <c r="W32" s="45">
        <v>0</v>
      </c>
      <c r="X32" s="45">
        <v>74.279983964493567</v>
      </c>
      <c r="Z32" s="43" t="s">
        <v>261</v>
      </c>
      <c r="AB32" s="45">
        <v>3.0291611306526076</v>
      </c>
      <c r="AC32" s="45">
        <v>39.148671234132756</v>
      </c>
      <c r="AD32" s="45">
        <v>0</v>
      </c>
      <c r="AE32" s="45">
        <v>0</v>
      </c>
      <c r="AF32" s="45">
        <v>74.279983964493567</v>
      </c>
      <c r="AH32" s="43" t="s">
        <v>261</v>
      </c>
      <c r="AJ32" s="45">
        <v>3.0291611306526076</v>
      </c>
      <c r="AK32" s="45">
        <v>39.148671234132756</v>
      </c>
      <c r="AL32" s="45">
        <v>0</v>
      </c>
      <c r="AM32" s="45">
        <v>0</v>
      </c>
      <c r="AN32" s="45">
        <v>74.279983964493567</v>
      </c>
    </row>
    <row r="33" spans="2:40" x14ac:dyDescent="0.45">
      <c r="B33" s="43" t="s">
        <v>261</v>
      </c>
      <c r="C33" t="s">
        <v>41</v>
      </c>
      <c r="D33" s="45">
        <v>3.0291611306526076</v>
      </c>
      <c r="E33" s="45">
        <v>39.148671234132756</v>
      </c>
      <c r="F33" s="45">
        <v>0</v>
      </c>
      <c r="G33" s="45">
        <v>0</v>
      </c>
      <c r="H33" s="45">
        <v>74.279983964493567</v>
      </c>
      <c r="J33" s="43" t="s">
        <v>261</v>
      </c>
      <c r="K33" t="s">
        <v>41</v>
      </c>
      <c r="L33" s="45">
        <v>3.0291611306526076</v>
      </c>
      <c r="M33" s="45">
        <v>39.148671234132756</v>
      </c>
      <c r="N33" s="45">
        <v>0</v>
      </c>
      <c r="O33" s="45">
        <v>0</v>
      </c>
      <c r="P33" s="45">
        <v>74.279983964493567</v>
      </c>
      <c r="R33" s="43" t="s">
        <v>261</v>
      </c>
      <c r="S33" t="s">
        <v>41</v>
      </c>
      <c r="T33" s="45">
        <v>3.0291611306526076</v>
      </c>
      <c r="U33" s="45">
        <v>39.148671234132756</v>
      </c>
      <c r="V33" s="45">
        <v>0</v>
      </c>
      <c r="W33" s="45">
        <v>0</v>
      </c>
      <c r="X33" s="45">
        <v>74.279983964493567</v>
      </c>
      <c r="Z33" s="43" t="s">
        <v>261</v>
      </c>
      <c r="AA33" t="s">
        <v>41</v>
      </c>
      <c r="AB33" s="45">
        <v>3.0291611306526076</v>
      </c>
      <c r="AC33" s="45">
        <v>39.148671234132756</v>
      </c>
      <c r="AD33" s="45">
        <v>0</v>
      </c>
      <c r="AE33" s="45">
        <v>0</v>
      </c>
      <c r="AF33" s="45">
        <v>74.279983964493567</v>
      </c>
      <c r="AH33" s="43" t="s">
        <v>261</v>
      </c>
      <c r="AI33" t="s">
        <v>41</v>
      </c>
      <c r="AJ33" s="45">
        <v>3.0291611306526076</v>
      </c>
      <c r="AK33" s="45">
        <v>39.148671234132756</v>
      </c>
      <c r="AL33" s="45">
        <v>0</v>
      </c>
      <c r="AM33" s="45">
        <v>0</v>
      </c>
      <c r="AN33" s="45">
        <v>74.279983964493567</v>
      </c>
    </row>
    <row r="34" spans="2:40" x14ac:dyDescent="0.45">
      <c r="B34" s="43" t="s">
        <v>261</v>
      </c>
      <c r="C34" t="s">
        <v>74</v>
      </c>
      <c r="D34" s="45">
        <v>3.0291611306526076</v>
      </c>
      <c r="E34" s="45">
        <v>39.148671234132756</v>
      </c>
      <c r="F34" s="45">
        <v>0</v>
      </c>
      <c r="G34" s="45">
        <v>0</v>
      </c>
      <c r="H34" s="45">
        <v>74.279983964493567</v>
      </c>
      <c r="J34" s="43" t="s">
        <v>261</v>
      </c>
      <c r="K34" t="s">
        <v>74</v>
      </c>
      <c r="L34" s="45">
        <v>3.0291611306526076</v>
      </c>
      <c r="M34" s="45">
        <v>39.148671234132756</v>
      </c>
      <c r="N34" s="45">
        <v>0</v>
      </c>
      <c r="O34" s="45">
        <v>0</v>
      </c>
      <c r="P34" s="45">
        <v>74.279983964493567</v>
      </c>
      <c r="R34" s="43" t="s">
        <v>261</v>
      </c>
      <c r="S34" t="s">
        <v>74</v>
      </c>
      <c r="T34" s="45">
        <v>3.0291611306526076</v>
      </c>
      <c r="U34" s="45">
        <v>39.148671234132756</v>
      </c>
      <c r="V34" s="45">
        <v>0</v>
      </c>
      <c r="W34" s="45">
        <v>0</v>
      </c>
      <c r="X34" s="45">
        <v>74.279983964493567</v>
      </c>
      <c r="Z34" s="43" t="s">
        <v>261</v>
      </c>
      <c r="AA34" t="s">
        <v>74</v>
      </c>
      <c r="AB34" s="45">
        <v>3.0291611306526076</v>
      </c>
      <c r="AC34" s="45">
        <v>39.148671234132756</v>
      </c>
      <c r="AD34" s="45">
        <v>0</v>
      </c>
      <c r="AE34" s="45">
        <v>0</v>
      </c>
      <c r="AF34" s="45">
        <v>74.279983964493567</v>
      </c>
      <c r="AH34" s="43" t="s">
        <v>261</v>
      </c>
      <c r="AI34" t="s">
        <v>74</v>
      </c>
      <c r="AJ34" s="45">
        <v>3.0291611306526076</v>
      </c>
      <c r="AK34" s="45">
        <v>39.148671234132756</v>
      </c>
      <c r="AL34" s="45">
        <v>0</v>
      </c>
      <c r="AM34" s="45">
        <v>0</v>
      </c>
      <c r="AN34" s="45">
        <v>74.279983964493567</v>
      </c>
    </row>
    <row r="35" spans="2:40" x14ac:dyDescent="0.45">
      <c r="B35" s="43" t="s">
        <v>261</v>
      </c>
      <c r="C35" t="s">
        <v>43</v>
      </c>
      <c r="D35" s="45">
        <v>3.0291611306526076</v>
      </c>
      <c r="E35" s="45">
        <v>39.148671234132756</v>
      </c>
      <c r="F35" s="45">
        <v>0</v>
      </c>
      <c r="G35" s="45">
        <v>0</v>
      </c>
      <c r="H35" s="45">
        <v>74.279983964493567</v>
      </c>
      <c r="J35" s="43" t="s">
        <v>261</v>
      </c>
      <c r="K35" t="s">
        <v>43</v>
      </c>
      <c r="L35" s="45">
        <v>3.0291611306526076</v>
      </c>
      <c r="M35" s="45">
        <v>39.148671234132756</v>
      </c>
      <c r="N35" s="45">
        <v>0</v>
      </c>
      <c r="O35" s="45">
        <v>0</v>
      </c>
      <c r="P35" s="45">
        <v>74.279983964493567</v>
      </c>
      <c r="R35" s="43" t="s">
        <v>261</v>
      </c>
      <c r="S35" t="s">
        <v>43</v>
      </c>
      <c r="T35" s="45">
        <v>3.0291611306526076</v>
      </c>
      <c r="U35" s="45">
        <v>39.148671234132756</v>
      </c>
      <c r="V35" s="45">
        <v>0</v>
      </c>
      <c r="W35" s="45">
        <v>0</v>
      </c>
      <c r="X35" s="45">
        <v>74.279983964493567</v>
      </c>
      <c r="Z35" s="43" t="s">
        <v>261</v>
      </c>
      <c r="AA35" t="s">
        <v>43</v>
      </c>
      <c r="AB35" s="45">
        <v>3.0291611306526076</v>
      </c>
      <c r="AC35" s="45">
        <v>39.148671234132756</v>
      </c>
      <c r="AD35" s="45">
        <v>0</v>
      </c>
      <c r="AE35" s="45">
        <v>0</v>
      </c>
      <c r="AF35" s="45">
        <v>74.279983964493567</v>
      </c>
      <c r="AH35" s="43" t="s">
        <v>261</v>
      </c>
      <c r="AI35" t="s">
        <v>43</v>
      </c>
      <c r="AJ35" s="45">
        <v>3.0291611306526076</v>
      </c>
      <c r="AK35" s="45">
        <v>39.148671234132756</v>
      </c>
      <c r="AL35" s="45">
        <v>0</v>
      </c>
      <c r="AM35" s="45">
        <v>0</v>
      </c>
      <c r="AN35" s="45">
        <v>74.279983964493567</v>
      </c>
    </row>
    <row r="36" spans="2:40" x14ac:dyDescent="0.45">
      <c r="B36" s="43"/>
      <c r="D36" s="45"/>
      <c r="E36" s="45"/>
      <c r="F36" s="45"/>
      <c r="G36" s="45"/>
      <c r="H36" s="45"/>
      <c r="J36" s="43"/>
      <c r="L36" s="45"/>
      <c r="M36" s="45"/>
      <c r="N36" s="45"/>
      <c r="O36" s="45"/>
      <c r="P36" s="45"/>
      <c r="R36" s="43"/>
      <c r="T36" s="45"/>
      <c r="U36" s="45"/>
      <c r="V36" s="45"/>
      <c r="W36" s="45"/>
      <c r="X36" s="45"/>
      <c r="Z36" s="43"/>
      <c r="AB36" s="45"/>
      <c r="AC36" s="45"/>
      <c r="AD36" s="45"/>
      <c r="AE36" s="45"/>
      <c r="AF36" s="45"/>
      <c r="AH36" s="43"/>
      <c r="AJ36" s="45"/>
      <c r="AK36" s="45"/>
      <c r="AL36" s="45"/>
      <c r="AM36" s="45"/>
      <c r="AN36" s="45"/>
    </row>
    <row r="37" spans="2:40" x14ac:dyDescent="0.45">
      <c r="B37" s="43" t="s">
        <v>262</v>
      </c>
      <c r="D37" s="45">
        <v>3.0291611306526076</v>
      </c>
      <c r="E37" s="45">
        <v>45.846702495198045</v>
      </c>
      <c r="F37" s="45">
        <v>0</v>
      </c>
      <c r="G37" s="45">
        <v>0</v>
      </c>
      <c r="H37" s="45">
        <v>70.0617211091255</v>
      </c>
      <c r="J37" s="43" t="s">
        <v>262</v>
      </c>
      <c r="L37" s="45">
        <v>3.0291611306526076</v>
      </c>
      <c r="M37" s="45">
        <v>45.846702495198045</v>
      </c>
      <c r="N37" s="45">
        <v>0</v>
      </c>
      <c r="O37" s="45">
        <v>0</v>
      </c>
      <c r="P37" s="45">
        <v>70.0617211091255</v>
      </c>
      <c r="R37" s="43" t="s">
        <v>262</v>
      </c>
      <c r="T37" s="45">
        <v>3.0291611306526076</v>
      </c>
      <c r="U37" s="45">
        <v>45.846702495198045</v>
      </c>
      <c r="V37" s="45">
        <v>0</v>
      </c>
      <c r="W37" s="45">
        <v>0</v>
      </c>
      <c r="X37" s="45">
        <v>70.0617211091255</v>
      </c>
      <c r="Z37" s="43" t="s">
        <v>262</v>
      </c>
      <c r="AB37" s="45">
        <v>3.0291611306526076</v>
      </c>
      <c r="AC37" s="45">
        <v>45.846702495198045</v>
      </c>
      <c r="AD37" s="45">
        <v>0</v>
      </c>
      <c r="AE37" s="45">
        <v>0</v>
      </c>
      <c r="AF37" s="45">
        <v>70.0617211091255</v>
      </c>
      <c r="AH37" s="43" t="s">
        <v>262</v>
      </c>
      <c r="AJ37" s="45">
        <v>3.0291611306526076</v>
      </c>
      <c r="AK37" s="45">
        <v>45.846702495198045</v>
      </c>
      <c r="AL37" s="45">
        <v>0</v>
      </c>
      <c r="AM37" s="45">
        <v>0</v>
      </c>
      <c r="AN37" s="45">
        <v>70.0617211091255</v>
      </c>
    </row>
    <row r="38" spans="2:40" x14ac:dyDescent="0.45">
      <c r="B38" s="43" t="s">
        <v>262</v>
      </c>
      <c r="C38" t="s">
        <v>187</v>
      </c>
      <c r="D38" s="45">
        <v>3.0291611306526076</v>
      </c>
      <c r="E38" s="45">
        <v>45.846702495198045</v>
      </c>
      <c r="F38" s="45">
        <v>0</v>
      </c>
      <c r="G38" s="45">
        <v>0</v>
      </c>
      <c r="H38" s="45">
        <v>70.0617211091255</v>
      </c>
      <c r="J38" s="43" t="s">
        <v>262</v>
      </c>
      <c r="K38" t="s">
        <v>187</v>
      </c>
      <c r="L38" s="45">
        <v>3.0291611306526076</v>
      </c>
      <c r="M38" s="45">
        <v>45.846702495198045</v>
      </c>
      <c r="N38" s="45">
        <v>0</v>
      </c>
      <c r="O38" s="45">
        <v>0</v>
      </c>
      <c r="P38" s="45">
        <v>70.0617211091255</v>
      </c>
      <c r="R38" s="43" t="s">
        <v>262</v>
      </c>
      <c r="S38" t="s">
        <v>187</v>
      </c>
      <c r="T38" s="45">
        <v>3.0291611306526076</v>
      </c>
      <c r="U38" s="45">
        <v>45.846702495198045</v>
      </c>
      <c r="V38" s="45">
        <v>0</v>
      </c>
      <c r="W38" s="45">
        <v>0</v>
      </c>
      <c r="X38" s="45">
        <v>70.0617211091255</v>
      </c>
      <c r="Z38" s="43" t="s">
        <v>262</v>
      </c>
      <c r="AA38" t="s">
        <v>187</v>
      </c>
      <c r="AB38" s="45">
        <v>3.0291611306526076</v>
      </c>
      <c r="AC38" s="45">
        <v>45.846702495198045</v>
      </c>
      <c r="AD38" s="45">
        <v>0</v>
      </c>
      <c r="AE38" s="45">
        <v>0</v>
      </c>
      <c r="AF38" s="45">
        <v>70.0617211091255</v>
      </c>
      <c r="AH38" s="43" t="s">
        <v>262</v>
      </c>
      <c r="AI38" t="s">
        <v>187</v>
      </c>
      <c r="AJ38" s="45">
        <v>3.0291611306526076</v>
      </c>
      <c r="AK38" s="45">
        <v>45.846702495198045</v>
      </c>
      <c r="AL38" s="45">
        <v>0</v>
      </c>
      <c r="AM38" s="45">
        <v>0</v>
      </c>
      <c r="AN38" s="45">
        <v>70.0617211091255</v>
      </c>
    </row>
    <row r="39" spans="2:40" x14ac:dyDescent="0.45">
      <c r="B39" s="43" t="s">
        <v>262</v>
      </c>
      <c r="C39" t="s">
        <v>189</v>
      </c>
      <c r="D39" s="45">
        <v>3.0291611306526076</v>
      </c>
      <c r="E39" s="45">
        <v>45.846702495198045</v>
      </c>
      <c r="F39" s="45">
        <v>0</v>
      </c>
      <c r="G39" s="45">
        <v>0</v>
      </c>
      <c r="H39" s="45">
        <v>70.0617211091255</v>
      </c>
      <c r="J39" s="43" t="s">
        <v>262</v>
      </c>
      <c r="K39" t="s">
        <v>189</v>
      </c>
      <c r="L39" s="45">
        <v>3.0291611306526076</v>
      </c>
      <c r="M39" s="45">
        <v>45.846702495198045</v>
      </c>
      <c r="N39" s="45">
        <v>0</v>
      </c>
      <c r="O39" s="45">
        <v>0</v>
      </c>
      <c r="P39" s="45">
        <v>70.0617211091255</v>
      </c>
      <c r="R39" s="43" t="s">
        <v>262</v>
      </c>
      <c r="S39" t="s">
        <v>189</v>
      </c>
      <c r="T39" s="45">
        <v>3.0291611306526076</v>
      </c>
      <c r="U39" s="45">
        <v>45.846702495198045</v>
      </c>
      <c r="V39" s="45">
        <v>0</v>
      </c>
      <c r="W39" s="45">
        <v>0</v>
      </c>
      <c r="X39" s="45">
        <v>70.0617211091255</v>
      </c>
      <c r="Z39" s="43" t="s">
        <v>262</v>
      </c>
      <c r="AA39" t="s">
        <v>189</v>
      </c>
      <c r="AB39" s="45">
        <v>3.0291611306526076</v>
      </c>
      <c r="AC39" s="45">
        <v>45.846702495198045</v>
      </c>
      <c r="AD39" s="45">
        <v>0</v>
      </c>
      <c r="AE39" s="45">
        <v>0</v>
      </c>
      <c r="AF39" s="45">
        <v>70.0617211091255</v>
      </c>
      <c r="AH39" s="43" t="s">
        <v>262</v>
      </c>
      <c r="AI39" t="s">
        <v>189</v>
      </c>
      <c r="AJ39" s="45">
        <v>3.0291611306526076</v>
      </c>
      <c r="AK39" s="45">
        <v>45.846702495198045</v>
      </c>
      <c r="AL39" s="45">
        <v>0</v>
      </c>
      <c r="AM39" s="45">
        <v>0</v>
      </c>
      <c r="AN39" s="45">
        <v>70.0617211091255</v>
      </c>
    </row>
    <row r="40" spans="2:40" x14ac:dyDescent="0.45">
      <c r="B40" s="43"/>
      <c r="D40" s="45"/>
      <c r="E40" s="45"/>
      <c r="F40" s="45"/>
      <c r="G40" s="45"/>
      <c r="H40" s="45"/>
      <c r="J40" s="43"/>
      <c r="L40" s="45"/>
      <c r="M40" s="45"/>
      <c r="N40" s="45"/>
      <c r="O40" s="45"/>
      <c r="P40" s="45"/>
      <c r="R40" s="43"/>
      <c r="T40" s="45"/>
      <c r="U40" s="45"/>
      <c r="V40" s="45"/>
      <c r="W40" s="45"/>
      <c r="X40" s="45"/>
      <c r="Z40" s="43"/>
      <c r="AB40" s="45"/>
      <c r="AC40" s="45"/>
      <c r="AD40" s="45"/>
      <c r="AE40" s="45"/>
      <c r="AF40" s="45"/>
      <c r="AH40" s="43"/>
      <c r="AJ40" s="45"/>
      <c r="AK40" s="45"/>
      <c r="AL40" s="45"/>
      <c r="AM40" s="45"/>
      <c r="AN40" s="45"/>
    </row>
    <row r="41" spans="2:40" x14ac:dyDescent="0.45">
      <c r="B41" s="43" t="s">
        <v>263</v>
      </c>
      <c r="D41" s="45">
        <v>3.0291611306526076</v>
      </c>
      <c r="E41" s="45">
        <v>62.508265770646958</v>
      </c>
      <c r="F41" s="45">
        <v>0</v>
      </c>
      <c r="G41" s="45">
        <v>0</v>
      </c>
      <c r="H41" s="45">
        <v>89.571746169696311</v>
      </c>
      <c r="J41" s="43" t="s">
        <v>263</v>
      </c>
      <c r="L41" s="45">
        <v>3.0291611306526076</v>
      </c>
      <c r="M41" s="45">
        <v>62.508265770646958</v>
      </c>
      <c r="N41" s="45">
        <v>0</v>
      </c>
      <c r="O41" s="45">
        <v>0</v>
      </c>
      <c r="P41" s="45">
        <v>89.571746169696311</v>
      </c>
      <c r="R41" s="43" t="s">
        <v>263</v>
      </c>
      <c r="T41" s="45">
        <v>3.0291611306526076</v>
      </c>
      <c r="U41" s="45">
        <v>62.508265770646958</v>
      </c>
      <c r="V41" s="45">
        <v>0</v>
      </c>
      <c r="W41" s="45">
        <v>0</v>
      </c>
      <c r="X41" s="45">
        <v>89.571746169696311</v>
      </c>
      <c r="Z41" s="43" t="s">
        <v>263</v>
      </c>
      <c r="AB41" s="45">
        <v>3.0291611306526076</v>
      </c>
      <c r="AC41" s="45">
        <v>62.508265770646958</v>
      </c>
      <c r="AD41" s="45">
        <v>0</v>
      </c>
      <c r="AE41" s="45">
        <v>0</v>
      </c>
      <c r="AF41" s="45">
        <v>89.571746169696311</v>
      </c>
      <c r="AH41" s="43" t="s">
        <v>263</v>
      </c>
      <c r="AJ41" s="45">
        <v>3.0291611306526076</v>
      </c>
      <c r="AK41" s="45">
        <v>62.508265770646958</v>
      </c>
      <c r="AL41" s="45">
        <v>0</v>
      </c>
      <c r="AM41" s="45">
        <v>0</v>
      </c>
      <c r="AN41" s="45">
        <v>89.571746169696311</v>
      </c>
    </row>
    <row r="42" spans="2:40" x14ac:dyDescent="0.45">
      <c r="B42" s="43" t="s">
        <v>263</v>
      </c>
      <c r="C42" t="s">
        <v>39</v>
      </c>
      <c r="D42" s="45">
        <v>3.0291611306526076</v>
      </c>
      <c r="E42" s="45">
        <v>62.508265770646958</v>
      </c>
      <c r="F42" s="45">
        <v>0</v>
      </c>
      <c r="G42" s="45">
        <v>0</v>
      </c>
      <c r="H42" s="45">
        <v>89.571746169696311</v>
      </c>
      <c r="J42" s="43" t="s">
        <v>263</v>
      </c>
      <c r="K42" t="s">
        <v>39</v>
      </c>
      <c r="L42" s="45">
        <v>3.0291611306526076</v>
      </c>
      <c r="M42" s="45">
        <v>62.508265770646958</v>
      </c>
      <c r="N42" s="45">
        <v>0</v>
      </c>
      <c r="O42" s="45">
        <v>0</v>
      </c>
      <c r="P42" s="45">
        <v>89.571746169696311</v>
      </c>
      <c r="R42" s="43" t="s">
        <v>263</v>
      </c>
      <c r="S42" t="s">
        <v>39</v>
      </c>
      <c r="T42" s="45">
        <v>3.0291611306526076</v>
      </c>
      <c r="U42" s="45">
        <v>62.508265770646958</v>
      </c>
      <c r="V42" s="45">
        <v>0</v>
      </c>
      <c r="W42" s="45">
        <v>0</v>
      </c>
      <c r="X42" s="45">
        <v>89.571746169696311</v>
      </c>
      <c r="Z42" s="43" t="s">
        <v>263</v>
      </c>
      <c r="AA42" t="s">
        <v>39</v>
      </c>
      <c r="AB42" s="45">
        <v>3.0291611306526076</v>
      </c>
      <c r="AC42" s="45">
        <v>62.508265770646958</v>
      </c>
      <c r="AD42" s="45">
        <v>0</v>
      </c>
      <c r="AE42" s="45">
        <v>0</v>
      </c>
      <c r="AF42" s="45">
        <v>89.571746169696311</v>
      </c>
      <c r="AH42" s="43" t="s">
        <v>263</v>
      </c>
      <c r="AI42" t="s">
        <v>39</v>
      </c>
      <c r="AJ42" s="45">
        <v>3.0291611306526076</v>
      </c>
      <c r="AK42" s="45">
        <v>62.508265770646958</v>
      </c>
      <c r="AL42" s="45">
        <v>0</v>
      </c>
      <c r="AM42" s="45">
        <v>0</v>
      </c>
      <c r="AN42" s="45">
        <v>89.571746169696311</v>
      </c>
    </row>
    <row r="43" spans="2:40" x14ac:dyDescent="0.45">
      <c r="B43" s="43"/>
      <c r="D43" s="45"/>
      <c r="E43" s="45"/>
      <c r="F43" s="45"/>
      <c r="G43" s="45"/>
      <c r="H43" s="45"/>
      <c r="J43" s="43"/>
      <c r="L43" s="45"/>
      <c r="M43" s="45"/>
      <c r="N43" s="45"/>
      <c r="O43" s="45"/>
      <c r="P43" s="45"/>
      <c r="R43" s="43"/>
      <c r="T43" s="45"/>
      <c r="U43" s="45"/>
      <c r="V43" s="45"/>
      <c r="W43" s="45"/>
      <c r="X43" s="45"/>
      <c r="Z43" s="43"/>
      <c r="AB43" s="45"/>
      <c r="AC43" s="45"/>
      <c r="AD43" s="45"/>
      <c r="AE43" s="45"/>
      <c r="AF43" s="45"/>
      <c r="AH43" s="43"/>
      <c r="AJ43" s="45"/>
      <c r="AK43" s="45"/>
      <c r="AL43" s="45"/>
      <c r="AM43" s="45"/>
      <c r="AN43" s="45"/>
    </row>
    <row r="44" spans="2:40" x14ac:dyDescent="0.45">
      <c r="B44" s="43" t="s">
        <v>264</v>
      </c>
      <c r="D44" s="45">
        <v>3.0291611306526076</v>
      </c>
      <c r="E44" s="45">
        <v>28.306536703586104</v>
      </c>
      <c r="F44" s="45">
        <v>0</v>
      </c>
      <c r="G44" s="45">
        <v>0</v>
      </c>
      <c r="H44" s="45">
        <v>82.465955206581327</v>
      </c>
      <c r="J44" s="43" t="s">
        <v>264</v>
      </c>
      <c r="L44" s="45">
        <v>3.0291611306526076</v>
      </c>
      <c r="M44" s="45">
        <v>28.306536703586104</v>
      </c>
      <c r="N44" s="45">
        <v>0</v>
      </c>
      <c r="O44" s="45">
        <v>0</v>
      </c>
      <c r="P44" s="45">
        <v>82.465955206581327</v>
      </c>
      <c r="R44" s="43" t="s">
        <v>264</v>
      </c>
      <c r="T44" s="45">
        <v>3.0291611306526076</v>
      </c>
      <c r="U44" s="45">
        <v>28.306536703586104</v>
      </c>
      <c r="V44" s="45">
        <v>0</v>
      </c>
      <c r="W44" s="45">
        <v>0</v>
      </c>
      <c r="X44" s="45">
        <v>82.465955206581327</v>
      </c>
      <c r="Z44" s="43" t="s">
        <v>264</v>
      </c>
      <c r="AB44" s="45">
        <v>3.0291611306526076</v>
      </c>
      <c r="AC44" s="45">
        <v>28.306536703586104</v>
      </c>
      <c r="AD44" s="45">
        <v>0</v>
      </c>
      <c r="AE44" s="45">
        <v>0</v>
      </c>
      <c r="AF44" s="45">
        <v>82.465955206581327</v>
      </c>
      <c r="AH44" s="43" t="s">
        <v>264</v>
      </c>
      <c r="AJ44" s="45">
        <v>3.0291611306526076</v>
      </c>
      <c r="AK44" s="45">
        <v>28.306536703586104</v>
      </c>
      <c r="AL44" s="45">
        <v>0</v>
      </c>
      <c r="AM44" s="45">
        <v>0</v>
      </c>
      <c r="AN44" s="45">
        <v>82.465955206581327</v>
      </c>
    </row>
    <row r="45" spans="2:40" x14ac:dyDescent="0.45">
      <c r="B45" s="43" t="s">
        <v>264</v>
      </c>
      <c r="C45" t="s">
        <v>36</v>
      </c>
      <c r="D45" s="45">
        <v>3.0291611306526076</v>
      </c>
      <c r="E45" s="45">
        <v>28.306536703586104</v>
      </c>
      <c r="F45" s="45">
        <v>0</v>
      </c>
      <c r="G45" s="45">
        <v>0</v>
      </c>
      <c r="H45" s="45">
        <v>82.465955206581327</v>
      </c>
      <c r="J45" s="43" t="s">
        <v>264</v>
      </c>
      <c r="K45" t="s">
        <v>36</v>
      </c>
      <c r="L45" s="45">
        <v>3.0291611306526076</v>
      </c>
      <c r="M45" s="45">
        <v>28.306536703586104</v>
      </c>
      <c r="N45" s="45">
        <v>0</v>
      </c>
      <c r="O45" s="45">
        <v>0</v>
      </c>
      <c r="P45" s="45">
        <v>82.465955206581327</v>
      </c>
      <c r="R45" s="43" t="s">
        <v>264</v>
      </c>
      <c r="S45" t="s">
        <v>36</v>
      </c>
      <c r="T45" s="45">
        <v>3.0291611306526076</v>
      </c>
      <c r="U45" s="45">
        <v>28.306536703586104</v>
      </c>
      <c r="V45" s="45">
        <v>0</v>
      </c>
      <c r="W45" s="45">
        <v>0</v>
      </c>
      <c r="X45" s="45">
        <v>82.465955206581327</v>
      </c>
      <c r="Z45" s="43" t="s">
        <v>264</v>
      </c>
      <c r="AA45" t="s">
        <v>36</v>
      </c>
      <c r="AB45" s="45">
        <v>3.0291611306526076</v>
      </c>
      <c r="AC45" s="45">
        <v>28.306536703586104</v>
      </c>
      <c r="AD45" s="45">
        <v>0</v>
      </c>
      <c r="AE45" s="45">
        <v>0</v>
      </c>
      <c r="AF45" s="45">
        <v>82.465955206581327</v>
      </c>
      <c r="AH45" s="43" t="s">
        <v>264</v>
      </c>
      <c r="AI45" t="s">
        <v>36</v>
      </c>
      <c r="AJ45" s="45">
        <v>3.0291611306526076</v>
      </c>
      <c r="AK45" s="45">
        <v>28.306536703586104</v>
      </c>
      <c r="AL45" s="45">
        <v>0</v>
      </c>
      <c r="AM45" s="45">
        <v>0</v>
      </c>
      <c r="AN45" s="45">
        <v>82.465955206581327</v>
      </c>
    </row>
    <row r="46" spans="2:40" x14ac:dyDescent="0.45">
      <c r="B46" s="43" t="s">
        <v>264</v>
      </c>
      <c r="C46" t="s">
        <v>38</v>
      </c>
      <c r="D46" s="45">
        <v>3.0291611306526076</v>
      </c>
      <c r="E46" s="45">
        <v>28.306536703586104</v>
      </c>
      <c r="F46" s="45">
        <v>0</v>
      </c>
      <c r="G46" s="45">
        <v>0</v>
      </c>
      <c r="H46" s="45">
        <v>82.465955206581327</v>
      </c>
      <c r="J46" s="43" t="s">
        <v>264</v>
      </c>
      <c r="K46" t="s">
        <v>38</v>
      </c>
      <c r="L46" s="45">
        <v>3.0291611306526076</v>
      </c>
      <c r="M46" s="45">
        <v>28.306536703586104</v>
      </c>
      <c r="N46" s="45">
        <v>0</v>
      </c>
      <c r="O46" s="45">
        <v>0</v>
      </c>
      <c r="P46" s="45">
        <v>82.465955206581327</v>
      </c>
      <c r="R46" s="43" t="s">
        <v>264</v>
      </c>
      <c r="S46" t="s">
        <v>38</v>
      </c>
      <c r="T46" s="45">
        <v>3.0291611306526076</v>
      </c>
      <c r="U46" s="45">
        <v>28.306536703586104</v>
      </c>
      <c r="V46" s="45">
        <v>0</v>
      </c>
      <c r="W46" s="45">
        <v>0</v>
      </c>
      <c r="X46" s="45">
        <v>82.465955206581327</v>
      </c>
      <c r="Z46" s="43" t="s">
        <v>264</v>
      </c>
      <c r="AA46" t="s">
        <v>38</v>
      </c>
      <c r="AB46" s="45">
        <v>3.0291611306526076</v>
      </c>
      <c r="AC46" s="45">
        <v>28.306536703586104</v>
      </c>
      <c r="AD46" s="45">
        <v>0</v>
      </c>
      <c r="AE46" s="45">
        <v>0</v>
      </c>
      <c r="AF46" s="45">
        <v>82.465955206581327</v>
      </c>
      <c r="AH46" s="43" t="s">
        <v>264</v>
      </c>
      <c r="AI46" t="s">
        <v>38</v>
      </c>
      <c r="AJ46" s="45">
        <v>3.0291611306526076</v>
      </c>
      <c r="AK46" s="45">
        <v>28.306536703586104</v>
      </c>
      <c r="AL46" s="45">
        <v>0</v>
      </c>
      <c r="AM46" s="45">
        <v>0</v>
      </c>
      <c r="AN46" s="45">
        <v>82.465955206581327</v>
      </c>
    </row>
    <row r="47" spans="2:40" x14ac:dyDescent="0.45">
      <c r="B47" s="43" t="s">
        <v>264</v>
      </c>
      <c r="C47" t="s">
        <v>192</v>
      </c>
      <c r="D47" s="45">
        <v>3.0291611306526076</v>
      </c>
      <c r="E47" s="45">
        <v>28.306536703586104</v>
      </c>
      <c r="F47" s="45">
        <v>0</v>
      </c>
      <c r="G47" s="45">
        <v>0</v>
      </c>
      <c r="H47" s="45">
        <v>82.465955206581327</v>
      </c>
      <c r="J47" s="43" t="s">
        <v>264</v>
      </c>
      <c r="K47" t="s">
        <v>192</v>
      </c>
      <c r="L47" s="45">
        <v>3.0291611306526076</v>
      </c>
      <c r="M47" s="45">
        <v>28.306536703586104</v>
      </c>
      <c r="N47" s="45">
        <v>0</v>
      </c>
      <c r="O47" s="45">
        <v>0</v>
      </c>
      <c r="P47" s="45">
        <v>82.465955206581327</v>
      </c>
      <c r="R47" s="43" t="s">
        <v>264</v>
      </c>
      <c r="S47" t="s">
        <v>192</v>
      </c>
      <c r="T47" s="45">
        <v>3.0291611306526076</v>
      </c>
      <c r="U47" s="45">
        <v>28.306536703586104</v>
      </c>
      <c r="V47" s="45">
        <v>0</v>
      </c>
      <c r="W47" s="45">
        <v>0</v>
      </c>
      <c r="X47" s="45">
        <v>82.465955206581327</v>
      </c>
      <c r="Z47" s="43" t="s">
        <v>264</v>
      </c>
      <c r="AA47" t="s">
        <v>192</v>
      </c>
      <c r="AB47" s="45">
        <v>3.0291611306526076</v>
      </c>
      <c r="AC47" s="45">
        <v>28.306536703586104</v>
      </c>
      <c r="AD47" s="45">
        <v>0</v>
      </c>
      <c r="AE47" s="45">
        <v>0</v>
      </c>
      <c r="AF47" s="45">
        <v>82.465955206581327</v>
      </c>
      <c r="AH47" s="43" t="s">
        <v>264</v>
      </c>
      <c r="AI47" t="s">
        <v>192</v>
      </c>
      <c r="AJ47" s="45">
        <v>3.0291611306526076</v>
      </c>
      <c r="AK47" s="45">
        <v>28.306536703586104</v>
      </c>
      <c r="AL47" s="45">
        <v>0</v>
      </c>
      <c r="AM47" s="45">
        <v>0</v>
      </c>
      <c r="AN47" s="45">
        <v>82.465955206581327</v>
      </c>
    </row>
    <row r="48" spans="2:40" x14ac:dyDescent="0.45">
      <c r="B48" s="43"/>
      <c r="D48" s="45"/>
      <c r="E48" s="45"/>
      <c r="F48" s="45"/>
      <c r="G48" s="45"/>
      <c r="H48" s="45"/>
      <c r="J48" s="43"/>
      <c r="L48" s="45"/>
      <c r="M48" s="45"/>
      <c r="N48" s="45"/>
      <c r="O48" s="45"/>
      <c r="P48" s="45"/>
      <c r="R48" s="43"/>
      <c r="T48" s="45"/>
      <c r="U48" s="45"/>
      <c r="V48" s="45"/>
      <c r="W48" s="45"/>
      <c r="X48" s="45"/>
      <c r="Z48" s="43"/>
      <c r="AB48" s="45"/>
      <c r="AC48" s="45"/>
      <c r="AD48" s="45"/>
      <c r="AE48" s="45"/>
      <c r="AF48" s="45"/>
      <c r="AH48" s="43"/>
      <c r="AJ48" s="45"/>
      <c r="AK48" s="45"/>
      <c r="AL48" s="45"/>
      <c r="AM48" s="45"/>
      <c r="AN48" s="45"/>
    </row>
    <row r="49" spans="2:40" x14ac:dyDescent="0.45">
      <c r="B49" s="43" t="s">
        <v>265</v>
      </c>
      <c r="D49" s="45">
        <v>3.0291611306526076</v>
      </c>
      <c r="E49" s="45">
        <v>46.560920327196726</v>
      </c>
      <c r="F49" s="45">
        <v>0</v>
      </c>
      <c r="G49" s="45">
        <v>0</v>
      </c>
      <c r="H49" s="45">
        <v>95.745717124963051</v>
      </c>
      <c r="J49" s="43" t="s">
        <v>265</v>
      </c>
      <c r="L49" s="45">
        <v>3.0291611306526076</v>
      </c>
      <c r="M49" s="45">
        <v>46.560920327196726</v>
      </c>
      <c r="N49" s="45">
        <v>0</v>
      </c>
      <c r="O49" s="45">
        <v>0</v>
      </c>
      <c r="P49" s="45">
        <v>95.745717124963051</v>
      </c>
      <c r="R49" s="43" t="s">
        <v>265</v>
      </c>
      <c r="T49" s="45">
        <v>3.0291611306526076</v>
      </c>
      <c r="U49" s="45">
        <v>46.560920327196726</v>
      </c>
      <c r="V49" s="45">
        <v>0</v>
      </c>
      <c r="W49" s="45">
        <v>0</v>
      </c>
      <c r="X49" s="45">
        <v>95.745717124963051</v>
      </c>
      <c r="Z49" s="43" t="s">
        <v>265</v>
      </c>
      <c r="AB49" s="45">
        <v>3.0291611306526076</v>
      </c>
      <c r="AC49" s="45">
        <v>46.560920327196726</v>
      </c>
      <c r="AD49" s="45">
        <v>0</v>
      </c>
      <c r="AE49" s="45">
        <v>0</v>
      </c>
      <c r="AF49" s="45">
        <v>95.745717124963051</v>
      </c>
      <c r="AH49" s="43" t="s">
        <v>265</v>
      </c>
      <c r="AJ49" s="45">
        <v>3.0291611306526076</v>
      </c>
      <c r="AK49" s="45">
        <v>46.560920327196726</v>
      </c>
      <c r="AL49" s="45">
        <v>0</v>
      </c>
      <c r="AM49" s="45">
        <v>0</v>
      </c>
      <c r="AN49" s="45">
        <v>95.745717124963051</v>
      </c>
    </row>
    <row r="50" spans="2:40" x14ac:dyDescent="0.45">
      <c r="B50" s="43" t="s">
        <v>265</v>
      </c>
      <c r="C50" t="s">
        <v>47</v>
      </c>
      <c r="D50" s="45">
        <v>3.0291611306526076</v>
      </c>
      <c r="E50" s="45">
        <v>46.560920327196726</v>
      </c>
      <c r="F50" s="45">
        <v>0</v>
      </c>
      <c r="G50" s="45">
        <v>0</v>
      </c>
      <c r="H50" s="45">
        <v>95.745717124963051</v>
      </c>
      <c r="J50" s="43" t="s">
        <v>265</v>
      </c>
      <c r="K50" t="s">
        <v>47</v>
      </c>
      <c r="L50" s="45">
        <v>3.0291611306526076</v>
      </c>
      <c r="M50" s="45">
        <v>46.560920327196726</v>
      </c>
      <c r="N50" s="45">
        <v>0</v>
      </c>
      <c r="O50" s="45">
        <v>0</v>
      </c>
      <c r="P50" s="45">
        <v>95.745717124963051</v>
      </c>
      <c r="R50" s="43" t="s">
        <v>265</v>
      </c>
      <c r="S50" t="s">
        <v>47</v>
      </c>
      <c r="T50" s="45">
        <v>3.0291611306526076</v>
      </c>
      <c r="U50" s="45">
        <v>46.560920327196726</v>
      </c>
      <c r="V50" s="45">
        <v>0</v>
      </c>
      <c r="W50" s="45">
        <v>0</v>
      </c>
      <c r="X50" s="45">
        <v>95.745717124963051</v>
      </c>
      <c r="Z50" s="43" t="s">
        <v>265</v>
      </c>
      <c r="AA50" t="s">
        <v>47</v>
      </c>
      <c r="AB50" s="45">
        <v>3.0291611306526076</v>
      </c>
      <c r="AC50" s="45">
        <v>46.560920327196726</v>
      </c>
      <c r="AD50" s="45">
        <v>0</v>
      </c>
      <c r="AE50" s="45">
        <v>0</v>
      </c>
      <c r="AF50" s="45">
        <v>95.745717124963051</v>
      </c>
      <c r="AH50" s="43" t="s">
        <v>265</v>
      </c>
      <c r="AI50" t="s">
        <v>47</v>
      </c>
      <c r="AJ50" s="45">
        <v>3.0291611306526076</v>
      </c>
      <c r="AK50" s="45">
        <v>46.560920327196726</v>
      </c>
      <c r="AL50" s="45">
        <v>0</v>
      </c>
      <c r="AM50" s="45">
        <v>0</v>
      </c>
      <c r="AN50" s="45">
        <v>95.745717124963051</v>
      </c>
    </row>
    <row r="51" spans="2:40" x14ac:dyDescent="0.45">
      <c r="B51" s="43" t="s">
        <v>265</v>
      </c>
      <c r="C51" t="s">
        <v>65</v>
      </c>
      <c r="D51" s="45">
        <v>3.0291611306526076</v>
      </c>
      <c r="E51" s="45">
        <v>46.560920327196726</v>
      </c>
      <c r="F51" s="45">
        <v>0</v>
      </c>
      <c r="G51" s="45">
        <v>0</v>
      </c>
      <c r="H51" s="45">
        <v>95.745717124963051</v>
      </c>
      <c r="J51" s="43" t="s">
        <v>265</v>
      </c>
      <c r="K51" t="s">
        <v>65</v>
      </c>
      <c r="L51" s="45">
        <v>3.0291611306526076</v>
      </c>
      <c r="M51" s="45">
        <v>46.560920327196726</v>
      </c>
      <c r="N51" s="45">
        <v>0</v>
      </c>
      <c r="O51" s="45">
        <v>0</v>
      </c>
      <c r="P51" s="45">
        <v>95.745717124963051</v>
      </c>
      <c r="R51" s="43" t="s">
        <v>265</v>
      </c>
      <c r="S51" t="s">
        <v>65</v>
      </c>
      <c r="T51" s="45">
        <v>3.0291611306526076</v>
      </c>
      <c r="U51" s="45">
        <v>46.560920327196726</v>
      </c>
      <c r="V51" s="45">
        <v>0</v>
      </c>
      <c r="W51" s="45">
        <v>0</v>
      </c>
      <c r="X51" s="45">
        <v>95.745717124963051</v>
      </c>
      <c r="Z51" s="43" t="s">
        <v>265</v>
      </c>
      <c r="AA51" t="s">
        <v>65</v>
      </c>
      <c r="AB51" s="45">
        <v>3.0291611306526076</v>
      </c>
      <c r="AC51" s="45">
        <v>46.560920327196726</v>
      </c>
      <c r="AD51" s="45">
        <v>0</v>
      </c>
      <c r="AE51" s="45">
        <v>0</v>
      </c>
      <c r="AF51" s="45">
        <v>95.745717124963051</v>
      </c>
      <c r="AH51" s="43" t="s">
        <v>265</v>
      </c>
      <c r="AI51" t="s">
        <v>65</v>
      </c>
      <c r="AJ51" s="45">
        <v>3.0291611306526076</v>
      </c>
      <c r="AK51" s="45">
        <v>46.560920327196726</v>
      </c>
      <c r="AL51" s="45">
        <v>0</v>
      </c>
      <c r="AM51" s="45">
        <v>0</v>
      </c>
      <c r="AN51" s="45">
        <v>95.745717124963051</v>
      </c>
    </row>
    <row r="52" spans="2:40" x14ac:dyDescent="0.45">
      <c r="B52" s="43" t="s">
        <v>265</v>
      </c>
      <c r="C52" t="s">
        <v>49</v>
      </c>
      <c r="D52" s="45">
        <v>3.0291611306526076</v>
      </c>
      <c r="E52" s="45">
        <v>46.560920327196726</v>
      </c>
      <c r="F52" s="45">
        <v>0</v>
      </c>
      <c r="G52" s="45">
        <v>0</v>
      </c>
      <c r="H52" s="45">
        <v>95.745717124963051</v>
      </c>
      <c r="J52" s="43" t="s">
        <v>265</v>
      </c>
      <c r="K52" t="s">
        <v>49</v>
      </c>
      <c r="L52" s="45">
        <v>3.0291611306526076</v>
      </c>
      <c r="M52" s="45">
        <v>46.560920327196726</v>
      </c>
      <c r="N52" s="45">
        <v>0</v>
      </c>
      <c r="O52" s="45">
        <v>0</v>
      </c>
      <c r="P52" s="45">
        <v>95.745717124963051</v>
      </c>
      <c r="R52" s="43" t="s">
        <v>265</v>
      </c>
      <c r="S52" t="s">
        <v>49</v>
      </c>
      <c r="T52" s="45">
        <v>3.0291611306526076</v>
      </c>
      <c r="U52" s="45">
        <v>46.560920327196726</v>
      </c>
      <c r="V52" s="45">
        <v>0</v>
      </c>
      <c r="W52" s="45">
        <v>0</v>
      </c>
      <c r="X52" s="45">
        <v>95.745717124963051</v>
      </c>
      <c r="Z52" s="43" t="s">
        <v>265</v>
      </c>
      <c r="AA52" t="s">
        <v>49</v>
      </c>
      <c r="AB52" s="45">
        <v>3.0291611306526076</v>
      </c>
      <c r="AC52" s="45">
        <v>46.560920327196726</v>
      </c>
      <c r="AD52" s="45">
        <v>0</v>
      </c>
      <c r="AE52" s="45">
        <v>0</v>
      </c>
      <c r="AF52" s="45">
        <v>95.745717124963051</v>
      </c>
      <c r="AH52" s="43" t="s">
        <v>265</v>
      </c>
      <c r="AI52" t="s">
        <v>49</v>
      </c>
      <c r="AJ52" s="45">
        <v>3.0291611306526076</v>
      </c>
      <c r="AK52" s="45">
        <v>46.560920327196726</v>
      </c>
      <c r="AL52" s="45">
        <v>0</v>
      </c>
      <c r="AM52" s="45">
        <v>0</v>
      </c>
      <c r="AN52" s="45">
        <v>95.745717124963051</v>
      </c>
    </row>
    <row r="53" spans="2:40" x14ac:dyDescent="0.45">
      <c r="B53" s="43" t="s">
        <v>265</v>
      </c>
      <c r="C53" t="s">
        <v>51</v>
      </c>
      <c r="D53" s="45">
        <v>3.0291611306526076</v>
      </c>
      <c r="E53" s="45">
        <v>46.560920327196726</v>
      </c>
      <c r="F53" s="45">
        <v>0</v>
      </c>
      <c r="G53" s="45">
        <v>0</v>
      </c>
      <c r="H53" s="45">
        <v>95.745717124963051</v>
      </c>
      <c r="J53" s="43" t="s">
        <v>265</v>
      </c>
      <c r="K53" t="s">
        <v>51</v>
      </c>
      <c r="L53" s="45">
        <v>3.0291611306526076</v>
      </c>
      <c r="M53" s="45">
        <v>46.560920327196726</v>
      </c>
      <c r="N53" s="45">
        <v>0</v>
      </c>
      <c r="O53" s="45">
        <v>0</v>
      </c>
      <c r="P53" s="45">
        <v>95.745717124963051</v>
      </c>
      <c r="R53" s="43" t="s">
        <v>265</v>
      </c>
      <c r="S53" t="s">
        <v>51</v>
      </c>
      <c r="T53" s="45">
        <v>3.0291611306526076</v>
      </c>
      <c r="U53" s="45">
        <v>46.560920327196726</v>
      </c>
      <c r="V53" s="45">
        <v>0</v>
      </c>
      <c r="W53" s="45">
        <v>0</v>
      </c>
      <c r="X53" s="45">
        <v>95.745717124963051</v>
      </c>
      <c r="Z53" s="43" t="s">
        <v>265</v>
      </c>
      <c r="AA53" t="s">
        <v>51</v>
      </c>
      <c r="AB53" s="45">
        <v>3.0291611306526076</v>
      </c>
      <c r="AC53" s="45">
        <v>46.560920327196726</v>
      </c>
      <c r="AD53" s="45">
        <v>0</v>
      </c>
      <c r="AE53" s="45">
        <v>0</v>
      </c>
      <c r="AF53" s="45">
        <v>95.745717124963051</v>
      </c>
      <c r="AH53" s="43" t="s">
        <v>265</v>
      </c>
      <c r="AI53" t="s">
        <v>51</v>
      </c>
      <c r="AJ53" s="45">
        <v>3.0291611306526076</v>
      </c>
      <c r="AK53" s="45">
        <v>46.560920327196726</v>
      </c>
      <c r="AL53" s="45">
        <v>0</v>
      </c>
      <c r="AM53" s="45">
        <v>0</v>
      </c>
      <c r="AN53" s="45">
        <v>95.745717124963051</v>
      </c>
    </row>
    <row r="54" spans="2:40" x14ac:dyDescent="0.45">
      <c r="B54" s="43" t="s">
        <v>265</v>
      </c>
      <c r="C54" t="s">
        <v>53</v>
      </c>
      <c r="D54" s="45">
        <v>3.0291611306526076</v>
      </c>
      <c r="E54" s="45">
        <v>46.560920327196726</v>
      </c>
      <c r="F54" s="45">
        <v>0</v>
      </c>
      <c r="G54" s="45">
        <v>0</v>
      </c>
      <c r="H54" s="45">
        <v>95.745717124963051</v>
      </c>
      <c r="J54" s="43" t="s">
        <v>265</v>
      </c>
      <c r="K54" t="s">
        <v>53</v>
      </c>
      <c r="L54" s="45">
        <v>3.0291611306526076</v>
      </c>
      <c r="M54" s="45">
        <v>46.560920327196726</v>
      </c>
      <c r="N54" s="45">
        <v>0</v>
      </c>
      <c r="O54" s="45">
        <v>0</v>
      </c>
      <c r="P54" s="45">
        <v>95.745717124963051</v>
      </c>
      <c r="R54" s="43" t="s">
        <v>265</v>
      </c>
      <c r="S54" t="s">
        <v>53</v>
      </c>
      <c r="T54" s="45">
        <v>3.0291611306526076</v>
      </c>
      <c r="U54" s="45">
        <v>46.560920327196726</v>
      </c>
      <c r="V54" s="45">
        <v>0</v>
      </c>
      <c r="W54" s="45">
        <v>0</v>
      </c>
      <c r="X54" s="45">
        <v>95.745717124963051</v>
      </c>
      <c r="Z54" s="43" t="s">
        <v>265</v>
      </c>
      <c r="AA54" t="s">
        <v>53</v>
      </c>
      <c r="AB54" s="45">
        <v>3.0291611306526076</v>
      </c>
      <c r="AC54" s="45">
        <v>46.560920327196726</v>
      </c>
      <c r="AD54" s="45">
        <v>0</v>
      </c>
      <c r="AE54" s="45">
        <v>0</v>
      </c>
      <c r="AF54" s="45">
        <v>95.745717124963051</v>
      </c>
      <c r="AH54" s="43" t="s">
        <v>265</v>
      </c>
      <c r="AI54" t="s">
        <v>53</v>
      </c>
      <c r="AJ54" s="45">
        <v>3.0291611306526076</v>
      </c>
      <c r="AK54" s="45">
        <v>46.560920327196726</v>
      </c>
      <c r="AL54" s="45">
        <v>0</v>
      </c>
      <c r="AM54" s="45">
        <v>0</v>
      </c>
      <c r="AN54" s="45">
        <v>95.745717124963051</v>
      </c>
    </row>
    <row r="55" spans="2:40" x14ac:dyDescent="0.45">
      <c r="B55" s="43" t="s">
        <v>265</v>
      </c>
      <c r="C55" t="s">
        <v>76</v>
      </c>
      <c r="D55" s="45">
        <v>3.0291611306526076</v>
      </c>
      <c r="E55" s="45">
        <v>46.560920327196726</v>
      </c>
      <c r="F55" s="45">
        <v>0</v>
      </c>
      <c r="G55" s="45">
        <v>0</v>
      </c>
      <c r="H55" s="45">
        <v>95.745717124963051</v>
      </c>
      <c r="J55" s="43" t="s">
        <v>265</v>
      </c>
      <c r="K55" t="s">
        <v>76</v>
      </c>
      <c r="L55" s="45">
        <v>3.0291611306526076</v>
      </c>
      <c r="M55" s="45">
        <v>46.560920327196726</v>
      </c>
      <c r="N55" s="45">
        <v>0</v>
      </c>
      <c r="O55" s="45">
        <v>0</v>
      </c>
      <c r="P55" s="45">
        <v>95.745717124963051</v>
      </c>
      <c r="R55" s="43" t="s">
        <v>265</v>
      </c>
      <c r="S55" t="s">
        <v>76</v>
      </c>
      <c r="T55" s="45">
        <v>3.0291611306526076</v>
      </c>
      <c r="U55" s="45">
        <v>46.560920327196726</v>
      </c>
      <c r="V55" s="45">
        <v>0</v>
      </c>
      <c r="W55" s="45">
        <v>0</v>
      </c>
      <c r="X55" s="45">
        <v>95.745717124963051</v>
      </c>
      <c r="Z55" s="43" t="s">
        <v>265</v>
      </c>
      <c r="AA55" t="s">
        <v>76</v>
      </c>
      <c r="AB55" s="45">
        <v>3.0291611306526076</v>
      </c>
      <c r="AC55" s="45">
        <v>46.560920327196726</v>
      </c>
      <c r="AD55" s="45">
        <v>0</v>
      </c>
      <c r="AE55" s="45">
        <v>0</v>
      </c>
      <c r="AF55" s="45">
        <v>95.745717124963051</v>
      </c>
      <c r="AH55" s="43" t="s">
        <v>265</v>
      </c>
      <c r="AI55" t="s">
        <v>76</v>
      </c>
      <c r="AJ55" s="45">
        <v>3.0291611306526076</v>
      </c>
      <c r="AK55" s="45">
        <v>46.560920327196726</v>
      </c>
      <c r="AL55" s="45">
        <v>0</v>
      </c>
      <c r="AM55" s="45">
        <v>0</v>
      </c>
      <c r="AN55" s="45">
        <v>95.745717124963051</v>
      </c>
    </row>
    <row r="56" spans="2:40" x14ac:dyDescent="0.45">
      <c r="B56" s="43" t="s">
        <v>265</v>
      </c>
      <c r="C56" t="s">
        <v>78</v>
      </c>
      <c r="D56" s="45">
        <v>3.0291611306526076</v>
      </c>
      <c r="E56" s="45">
        <v>46.560920327196726</v>
      </c>
      <c r="F56" s="45">
        <v>0</v>
      </c>
      <c r="G56" s="45">
        <v>0</v>
      </c>
      <c r="H56" s="45">
        <v>95.745717124963051</v>
      </c>
      <c r="J56" s="43" t="s">
        <v>265</v>
      </c>
      <c r="K56" t="s">
        <v>78</v>
      </c>
      <c r="L56" s="45">
        <v>3.0291611306526076</v>
      </c>
      <c r="M56" s="45">
        <v>46.560920327196726</v>
      </c>
      <c r="N56" s="45">
        <v>0</v>
      </c>
      <c r="O56" s="45">
        <v>0</v>
      </c>
      <c r="P56" s="45">
        <v>95.745717124963051</v>
      </c>
      <c r="R56" s="43" t="s">
        <v>265</v>
      </c>
      <c r="S56" t="s">
        <v>78</v>
      </c>
      <c r="T56" s="45">
        <v>3.0291611306526076</v>
      </c>
      <c r="U56" s="45">
        <v>46.560920327196726</v>
      </c>
      <c r="V56" s="45">
        <v>0</v>
      </c>
      <c r="W56" s="45">
        <v>0</v>
      </c>
      <c r="X56" s="45">
        <v>95.745717124963051</v>
      </c>
      <c r="Z56" s="43" t="s">
        <v>265</v>
      </c>
      <c r="AA56" t="s">
        <v>78</v>
      </c>
      <c r="AB56" s="45">
        <v>3.0291611306526076</v>
      </c>
      <c r="AC56" s="45">
        <v>46.560920327196726</v>
      </c>
      <c r="AD56" s="45">
        <v>0</v>
      </c>
      <c r="AE56" s="45">
        <v>0</v>
      </c>
      <c r="AF56" s="45">
        <v>95.745717124963051</v>
      </c>
      <c r="AH56" s="43" t="s">
        <v>265</v>
      </c>
      <c r="AI56" t="s">
        <v>78</v>
      </c>
      <c r="AJ56" s="45">
        <v>3.0291611306526076</v>
      </c>
      <c r="AK56" s="45">
        <v>46.560920327196726</v>
      </c>
      <c r="AL56" s="45">
        <v>0</v>
      </c>
      <c r="AM56" s="45">
        <v>0</v>
      </c>
      <c r="AN56" s="45">
        <v>95.745717124963051</v>
      </c>
    </row>
    <row r="57" spans="2:40" x14ac:dyDescent="0.45">
      <c r="B57" s="43" t="s">
        <v>265</v>
      </c>
      <c r="C57" t="s">
        <v>194</v>
      </c>
      <c r="D57" s="45">
        <v>3.0291611306526076</v>
      </c>
      <c r="E57" s="45">
        <v>46.560920327196726</v>
      </c>
      <c r="F57" s="45">
        <v>0</v>
      </c>
      <c r="G57" s="45">
        <v>0</v>
      </c>
      <c r="H57" s="45">
        <v>95.745717124963051</v>
      </c>
      <c r="J57" s="43" t="s">
        <v>265</v>
      </c>
      <c r="K57" t="s">
        <v>194</v>
      </c>
      <c r="L57" s="45">
        <v>3.0291611306526076</v>
      </c>
      <c r="M57" s="45">
        <v>46.560920327196726</v>
      </c>
      <c r="N57" s="45">
        <v>0</v>
      </c>
      <c r="O57" s="45">
        <v>0</v>
      </c>
      <c r="P57" s="45">
        <v>95.745717124963051</v>
      </c>
      <c r="R57" s="43" t="s">
        <v>265</v>
      </c>
      <c r="S57" t="s">
        <v>194</v>
      </c>
      <c r="T57" s="45">
        <v>3.0291611306526076</v>
      </c>
      <c r="U57" s="45">
        <v>46.560920327196726</v>
      </c>
      <c r="V57" s="45">
        <v>0</v>
      </c>
      <c r="W57" s="45">
        <v>0</v>
      </c>
      <c r="X57" s="45">
        <v>95.745717124963051</v>
      </c>
      <c r="Z57" s="43" t="s">
        <v>265</v>
      </c>
      <c r="AA57" t="s">
        <v>194</v>
      </c>
      <c r="AB57" s="45">
        <v>3.0291611306526076</v>
      </c>
      <c r="AC57" s="45">
        <v>46.560920327196726</v>
      </c>
      <c r="AD57" s="45">
        <v>0</v>
      </c>
      <c r="AE57" s="45">
        <v>0</v>
      </c>
      <c r="AF57" s="45">
        <v>95.745717124963051</v>
      </c>
      <c r="AH57" s="43" t="s">
        <v>265</v>
      </c>
      <c r="AI57" t="s">
        <v>194</v>
      </c>
      <c r="AJ57" s="45">
        <v>3.0291611306526076</v>
      </c>
      <c r="AK57" s="45">
        <v>46.560920327196726</v>
      </c>
      <c r="AL57" s="45">
        <v>0</v>
      </c>
      <c r="AM57" s="45">
        <v>0</v>
      </c>
      <c r="AN57" s="45">
        <v>95.745717124963051</v>
      </c>
    </row>
    <row r="58" spans="2:40" x14ac:dyDescent="0.45">
      <c r="B58" s="43" t="s">
        <v>265</v>
      </c>
      <c r="C58" t="s">
        <v>196</v>
      </c>
      <c r="D58" s="45">
        <v>3.0291611306526076</v>
      </c>
      <c r="E58" s="45">
        <v>46.560920327196726</v>
      </c>
      <c r="F58" s="45">
        <v>0</v>
      </c>
      <c r="G58" s="45">
        <v>0</v>
      </c>
      <c r="H58" s="45">
        <v>95.745717124963051</v>
      </c>
      <c r="J58" s="43" t="s">
        <v>265</v>
      </c>
      <c r="K58" t="s">
        <v>196</v>
      </c>
      <c r="L58" s="45">
        <v>3.0291611306526076</v>
      </c>
      <c r="M58" s="45">
        <v>46.560920327196726</v>
      </c>
      <c r="N58" s="45">
        <v>0</v>
      </c>
      <c r="O58" s="45">
        <v>0</v>
      </c>
      <c r="P58" s="45">
        <v>95.745717124963051</v>
      </c>
      <c r="R58" s="43" t="s">
        <v>265</v>
      </c>
      <c r="S58" t="s">
        <v>196</v>
      </c>
      <c r="T58" s="45">
        <v>3.0291611306526076</v>
      </c>
      <c r="U58" s="45">
        <v>46.560920327196726</v>
      </c>
      <c r="V58" s="45">
        <v>0</v>
      </c>
      <c r="W58" s="45">
        <v>0</v>
      </c>
      <c r="X58" s="45">
        <v>95.745717124963051</v>
      </c>
      <c r="Z58" s="43" t="s">
        <v>265</v>
      </c>
      <c r="AA58" t="s">
        <v>196</v>
      </c>
      <c r="AB58" s="45">
        <v>3.0291611306526076</v>
      </c>
      <c r="AC58" s="45">
        <v>46.560920327196726</v>
      </c>
      <c r="AD58" s="45">
        <v>0</v>
      </c>
      <c r="AE58" s="45">
        <v>0</v>
      </c>
      <c r="AF58" s="45">
        <v>95.745717124963051</v>
      </c>
      <c r="AH58" s="43" t="s">
        <v>265</v>
      </c>
      <c r="AI58" t="s">
        <v>196</v>
      </c>
      <c r="AJ58" s="45">
        <v>3.0291611306526076</v>
      </c>
      <c r="AK58" s="45">
        <v>46.560920327196726</v>
      </c>
      <c r="AL58" s="45">
        <v>0</v>
      </c>
      <c r="AM58" s="45">
        <v>0</v>
      </c>
      <c r="AN58" s="45">
        <v>95.745717124963051</v>
      </c>
    </row>
    <row r="59" spans="2:40" x14ac:dyDescent="0.45">
      <c r="B59" s="43" t="s">
        <v>265</v>
      </c>
      <c r="C59" t="s">
        <v>55</v>
      </c>
      <c r="D59" s="45">
        <v>3.0291611306526076</v>
      </c>
      <c r="E59" s="45">
        <v>46.560920327196726</v>
      </c>
      <c r="F59" s="45">
        <v>0</v>
      </c>
      <c r="G59" s="45">
        <v>0</v>
      </c>
      <c r="H59" s="45">
        <v>95.745717124963051</v>
      </c>
      <c r="J59" s="43" t="s">
        <v>265</v>
      </c>
      <c r="K59" t="s">
        <v>55</v>
      </c>
      <c r="L59" s="45">
        <v>3.0291611306526076</v>
      </c>
      <c r="M59" s="45">
        <v>46.560920327196726</v>
      </c>
      <c r="N59" s="45">
        <v>0</v>
      </c>
      <c r="O59" s="45">
        <v>0</v>
      </c>
      <c r="P59" s="45">
        <v>95.745717124963051</v>
      </c>
      <c r="R59" s="43" t="s">
        <v>265</v>
      </c>
      <c r="S59" t="s">
        <v>55</v>
      </c>
      <c r="T59" s="45">
        <v>3.0291611306526076</v>
      </c>
      <c r="U59" s="45">
        <v>46.560920327196726</v>
      </c>
      <c r="V59" s="45">
        <v>0</v>
      </c>
      <c r="W59" s="45">
        <v>0</v>
      </c>
      <c r="X59" s="45">
        <v>95.745717124963051</v>
      </c>
      <c r="Z59" s="43" t="s">
        <v>265</v>
      </c>
      <c r="AA59" t="s">
        <v>55</v>
      </c>
      <c r="AB59" s="45">
        <v>3.0291611306526076</v>
      </c>
      <c r="AC59" s="45">
        <v>46.560920327196726</v>
      </c>
      <c r="AD59" s="45">
        <v>0</v>
      </c>
      <c r="AE59" s="45">
        <v>0</v>
      </c>
      <c r="AF59" s="45">
        <v>95.745717124963051</v>
      </c>
      <c r="AH59" s="43" t="s">
        <v>265</v>
      </c>
      <c r="AI59" t="s">
        <v>55</v>
      </c>
      <c r="AJ59" s="45">
        <v>3.0291611306526076</v>
      </c>
      <c r="AK59" s="45">
        <v>46.560920327196726</v>
      </c>
      <c r="AL59" s="45">
        <v>0</v>
      </c>
      <c r="AM59" s="45">
        <v>0</v>
      </c>
      <c r="AN59" s="45">
        <v>95.745717124963051</v>
      </c>
    </row>
    <row r="60" spans="2:40" x14ac:dyDescent="0.45">
      <c r="B60" s="43"/>
      <c r="D60" s="45"/>
      <c r="E60" s="45"/>
      <c r="F60" s="45"/>
      <c r="G60" s="45"/>
      <c r="H60" s="45"/>
      <c r="J60" s="43"/>
      <c r="L60" s="45"/>
      <c r="M60" s="45"/>
      <c r="N60" s="45"/>
      <c r="O60" s="45"/>
      <c r="P60" s="45"/>
      <c r="R60" s="43"/>
      <c r="T60" s="45"/>
      <c r="U60" s="45"/>
      <c r="V60" s="45"/>
      <c r="W60" s="45"/>
      <c r="X60" s="45"/>
      <c r="Z60" s="43"/>
      <c r="AB60" s="45"/>
      <c r="AC60" s="45"/>
      <c r="AD60" s="45"/>
      <c r="AE60" s="45"/>
      <c r="AF60" s="45"/>
      <c r="AH60" s="43"/>
      <c r="AJ60" s="45"/>
      <c r="AK60" s="45"/>
      <c r="AL60" s="45"/>
      <c r="AM60" s="45"/>
      <c r="AN60" s="45"/>
    </row>
    <row r="61" spans="2:40" x14ac:dyDescent="0.45">
      <c r="B61" s="43" t="s">
        <v>266</v>
      </c>
      <c r="D61" s="45">
        <v>3.0291611306526076</v>
      </c>
      <c r="E61" s="45">
        <v>51.919893424622252</v>
      </c>
      <c r="F61" s="45">
        <v>0</v>
      </c>
      <c r="G61" s="45">
        <v>0</v>
      </c>
      <c r="H61" s="45">
        <v>89.507313115877977</v>
      </c>
      <c r="J61" s="43" t="s">
        <v>266</v>
      </c>
      <c r="L61" s="45">
        <v>3.0291611306526076</v>
      </c>
      <c r="M61" s="45">
        <v>51.919893424622252</v>
      </c>
      <c r="N61" s="45">
        <v>0</v>
      </c>
      <c r="O61" s="45">
        <v>0</v>
      </c>
      <c r="P61" s="45">
        <v>89.507313115877977</v>
      </c>
      <c r="R61" s="43" t="s">
        <v>266</v>
      </c>
      <c r="T61" s="45">
        <v>3.0291611306526076</v>
      </c>
      <c r="U61" s="45">
        <v>51.919893424622252</v>
      </c>
      <c r="V61" s="45">
        <v>0</v>
      </c>
      <c r="W61" s="45">
        <v>0</v>
      </c>
      <c r="X61" s="45">
        <v>89.507313115877977</v>
      </c>
      <c r="Z61" s="43" t="s">
        <v>266</v>
      </c>
      <c r="AB61" s="45">
        <v>3.0291611306526076</v>
      </c>
      <c r="AC61" s="45">
        <v>51.919893424622252</v>
      </c>
      <c r="AD61" s="45">
        <v>0</v>
      </c>
      <c r="AE61" s="45">
        <v>0</v>
      </c>
      <c r="AF61" s="45">
        <v>89.507313115877977</v>
      </c>
      <c r="AH61" s="43" t="s">
        <v>266</v>
      </c>
      <c r="AJ61" s="45">
        <v>3.0291611306526076</v>
      </c>
      <c r="AK61" s="45">
        <v>51.919893424622252</v>
      </c>
      <c r="AL61" s="45">
        <v>0</v>
      </c>
      <c r="AM61" s="45">
        <v>0</v>
      </c>
      <c r="AN61" s="45">
        <v>89.507313115877977</v>
      </c>
    </row>
    <row r="62" spans="2:40" x14ac:dyDescent="0.45">
      <c r="B62" s="43" t="s">
        <v>266</v>
      </c>
      <c r="C62" t="s">
        <v>199</v>
      </c>
      <c r="D62" s="45">
        <v>3.0291611306526076</v>
      </c>
      <c r="E62" s="45">
        <v>51.919893424622252</v>
      </c>
      <c r="F62" s="45">
        <v>0</v>
      </c>
      <c r="G62" s="45">
        <v>0</v>
      </c>
      <c r="H62" s="45">
        <v>89.507313115877977</v>
      </c>
      <c r="J62" s="43" t="s">
        <v>266</v>
      </c>
      <c r="K62" t="s">
        <v>199</v>
      </c>
      <c r="L62" s="45">
        <v>3.0291611306526076</v>
      </c>
      <c r="M62" s="45">
        <v>51.919893424622252</v>
      </c>
      <c r="N62" s="45">
        <v>0</v>
      </c>
      <c r="O62" s="45">
        <v>0</v>
      </c>
      <c r="P62" s="45">
        <v>89.507313115877977</v>
      </c>
      <c r="R62" s="43" t="s">
        <v>266</v>
      </c>
      <c r="S62" t="s">
        <v>199</v>
      </c>
      <c r="T62" s="45">
        <v>3.0291611306526076</v>
      </c>
      <c r="U62" s="45">
        <v>51.919893424622252</v>
      </c>
      <c r="V62" s="45">
        <v>0</v>
      </c>
      <c r="W62" s="45">
        <v>0</v>
      </c>
      <c r="X62" s="45">
        <v>89.507313115877977</v>
      </c>
      <c r="Z62" s="43" t="s">
        <v>266</v>
      </c>
      <c r="AA62" t="s">
        <v>199</v>
      </c>
      <c r="AB62" s="45">
        <v>3.0291611306526076</v>
      </c>
      <c r="AC62" s="45">
        <v>51.919893424622252</v>
      </c>
      <c r="AD62" s="45">
        <v>0</v>
      </c>
      <c r="AE62" s="45">
        <v>0</v>
      </c>
      <c r="AF62" s="45">
        <v>89.507313115877977</v>
      </c>
      <c r="AH62" s="43" t="s">
        <v>266</v>
      </c>
      <c r="AI62" t="s">
        <v>199</v>
      </c>
      <c r="AJ62" s="45">
        <v>3.0291611306526076</v>
      </c>
      <c r="AK62" s="45">
        <v>51.919893424622252</v>
      </c>
      <c r="AL62" s="45">
        <v>0</v>
      </c>
      <c r="AM62" s="45">
        <v>0</v>
      </c>
      <c r="AN62" s="45">
        <v>89.507313115877977</v>
      </c>
    </row>
    <row r="63" spans="2:40" x14ac:dyDescent="0.45">
      <c r="B63" s="43"/>
      <c r="D63" s="45"/>
      <c r="E63" s="45"/>
      <c r="F63" s="45"/>
      <c r="G63" s="45"/>
      <c r="H63" s="45"/>
      <c r="J63" s="43"/>
      <c r="L63" s="45"/>
      <c r="M63" s="45"/>
      <c r="N63" s="45"/>
      <c r="O63" s="45"/>
      <c r="P63" s="45"/>
      <c r="R63" s="43"/>
      <c r="T63" s="45"/>
      <c r="U63" s="45"/>
      <c r="V63" s="45"/>
      <c r="W63" s="45"/>
      <c r="X63" s="45"/>
      <c r="Z63" s="43"/>
      <c r="AB63" s="45"/>
      <c r="AC63" s="45"/>
      <c r="AD63" s="45"/>
      <c r="AE63" s="45"/>
      <c r="AF63" s="45"/>
      <c r="AH63" s="43"/>
      <c r="AJ63" s="45"/>
      <c r="AK63" s="45"/>
      <c r="AL63" s="45"/>
      <c r="AM63" s="45"/>
      <c r="AN63" s="45"/>
    </row>
    <row r="64" spans="2:40" x14ac:dyDescent="0.45">
      <c r="B64" s="43" t="s">
        <v>267</v>
      </c>
      <c r="D64" s="45"/>
      <c r="E64" s="45"/>
      <c r="F64" s="45"/>
      <c r="G64" s="45"/>
      <c r="H64" s="45"/>
      <c r="J64" s="43" t="s">
        <v>267</v>
      </c>
      <c r="L64" s="45"/>
      <c r="M64" s="45"/>
      <c r="N64" s="45"/>
      <c r="O64" s="45"/>
      <c r="P64" s="45"/>
      <c r="R64" s="43" t="s">
        <v>267</v>
      </c>
      <c r="T64" s="45"/>
      <c r="U64" s="45"/>
      <c r="V64" s="45"/>
      <c r="W64" s="45"/>
      <c r="X64" s="45"/>
      <c r="Z64" s="43" t="s">
        <v>267</v>
      </c>
      <c r="AB64" s="45"/>
      <c r="AC64" s="45"/>
      <c r="AD64" s="45"/>
      <c r="AE64" s="45"/>
      <c r="AF64" s="45"/>
      <c r="AH64" s="43" t="s">
        <v>267</v>
      </c>
      <c r="AJ64" s="45"/>
      <c r="AK64" s="45"/>
      <c r="AL64" s="45"/>
      <c r="AM64" s="45"/>
      <c r="AN64" s="45"/>
    </row>
    <row r="65" spans="2:40" x14ac:dyDescent="0.45">
      <c r="B65" s="43" t="s">
        <v>268</v>
      </c>
      <c r="D65" s="45">
        <v>3.0291611306526076</v>
      </c>
      <c r="E65" s="45">
        <v>25.237859108317505</v>
      </c>
      <c r="F65" s="45">
        <v>0</v>
      </c>
      <c r="G65" s="45">
        <v>0</v>
      </c>
      <c r="H65" s="45">
        <v>72.052595307763099</v>
      </c>
      <c r="J65" s="43" t="s">
        <v>268</v>
      </c>
      <c r="L65" s="45">
        <v>3.0291611306526076</v>
      </c>
      <c r="M65" s="45">
        <v>25.237859108317505</v>
      </c>
      <c r="N65" s="45">
        <v>0</v>
      </c>
      <c r="O65" s="45">
        <v>0</v>
      </c>
      <c r="P65" s="45">
        <v>72.052595307763099</v>
      </c>
      <c r="R65" s="43" t="s">
        <v>268</v>
      </c>
      <c r="T65" s="45">
        <v>3.0291611306526076</v>
      </c>
      <c r="U65" s="45">
        <v>25.237859108317505</v>
      </c>
      <c r="V65" s="45">
        <v>0</v>
      </c>
      <c r="W65" s="45">
        <v>0</v>
      </c>
      <c r="X65" s="45">
        <v>72.052595307763099</v>
      </c>
      <c r="Z65" s="43" t="s">
        <v>268</v>
      </c>
      <c r="AB65" s="45">
        <v>3.0291611306526076</v>
      </c>
      <c r="AC65" s="45">
        <v>25.237859108317505</v>
      </c>
      <c r="AD65" s="45">
        <v>0</v>
      </c>
      <c r="AE65" s="45">
        <v>0</v>
      </c>
      <c r="AF65" s="45">
        <v>72.052595307763099</v>
      </c>
      <c r="AH65" s="43" t="s">
        <v>268</v>
      </c>
      <c r="AJ65" s="45">
        <v>3.0291611306526076</v>
      </c>
      <c r="AK65" s="45">
        <v>25.237859108317505</v>
      </c>
      <c r="AL65" s="45">
        <v>0</v>
      </c>
      <c r="AM65" s="45">
        <v>0</v>
      </c>
      <c r="AN65" s="45">
        <v>72.052595307763099</v>
      </c>
    </row>
    <row r="66" spans="2:40" x14ac:dyDescent="0.45">
      <c r="B66" s="43" t="s">
        <v>268</v>
      </c>
      <c r="C66" t="s">
        <v>80</v>
      </c>
      <c r="D66" s="45">
        <v>3.0291611306526076</v>
      </c>
      <c r="E66" s="45">
        <v>25.237859108317505</v>
      </c>
      <c r="F66" s="45">
        <v>0</v>
      </c>
      <c r="G66" s="45">
        <v>0</v>
      </c>
      <c r="H66" s="45">
        <v>72.052595307763099</v>
      </c>
      <c r="J66" s="43" t="s">
        <v>268</v>
      </c>
      <c r="K66" t="s">
        <v>80</v>
      </c>
      <c r="L66" s="45">
        <v>3.0291611306526076</v>
      </c>
      <c r="M66" s="45">
        <v>25.237859108317505</v>
      </c>
      <c r="N66" s="45">
        <v>0</v>
      </c>
      <c r="O66" s="45">
        <v>0</v>
      </c>
      <c r="P66" s="45">
        <v>72.052595307763099</v>
      </c>
      <c r="R66" s="43" t="s">
        <v>268</v>
      </c>
      <c r="S66" t="s">
        <v>80</v>
      </c>
      <c r="T66" s="45">
        <v>3.0291611306526076</v>
      </c>
      <c r="U66" s="45">
        <v>25.237859108317505</v>
      </c>
      <c r="V66" s="45">
        <v>0</v>
      </c>
      <c r="W66" s="45">
        <v>0</v>
      </c>
      <c r="X66" s="45">
        <v>72.052595307763099</v>
      </c>
      <c r="Z66" s="43" t="s">
        <v>268</v>
      </c>
      <c r="AA66" t="s">
        <v>80</v>
      </c>
      <c r="AB66" s="45">
        <v>3.0291611306526076</v>
      </c>
      <c r="AC66" s="45">
        <v>25.237859108317505</v>
      </c>
      <c r="AD66" s="45">
        <v>0</v>
      </c>
      <c r="AE66" s="45">
        <v>0</v>
      </c>
      <c r="AF66" s="45">
        <v>72.052595307763099</v>
      </c>
      <c r="AH66" s="43" t="s">
        <v>268</v>
      </c>
      <c r="AI66" t="s">
        <v>80</v>
      </c>
      <c r="AJ66" s="45">
        <v>3.0291611306526076</v>
      </c>
      <c r="AK66" s="45">
        <v>25.237859108317505</v>
      </c>
      <c r="AL66" s="45">
        <v>0</v>
      </c>
      <c r="AM66" s="45">
        <v>0</v>
      </c>
      <c r="AN66" s="45">
        <v>72.052595307763099</v>
      </c>
    </row>
    <row r="67" spans="2:40" x14ac:dyDescent="0.45">
      <c r="B67" s="43" t="s">
        <v>268</v>
      </c>
      <c r="C67" t="s">
        <v>59</v>
      </c>
      <c r="D67" s="45">
        <v>3.0291611306526076</v>
      </c>
      <c r="E67" s="45">
        <v>25.237859108317505</v>
      </c>
      <c r="F67" s="45">
        <v>0</v>
      </c>
      <c r="G67" s="45">
        <v>0</v>
      </c>
      <c r="H67" s="45">
        <v>72.052595307763099</v>
      </c>
      <c r="J67" s="43" t="s">
        <v>268</v>
      </c>
      <c r="K67" t="s">
        <v>59</v>
      </c>
      <c r="L67" s="45">
        <v>3.0291611306526076</v>
      </c>
      <c r="M67" s="45">
        <v>25.237859108317505</v>
      </c>
      <c r="N67" s="45">
        <v>0</v>
      </c>
      <c r="O67" s="45">
        <v>0</v>
      </c>
      <c r="P67" s="45">
        <v>72.052595307763099</v>
      </c>
      <c r="R67" s="43" t="s">
        <v>268</v>
      </c>
      <c r="S67" t="s">
        <v>59</v>
      </c>
      <c r="T67" s="45">
        <v>3.0291611306526076</v>
      </c>
      <c r="U67" s="45">
        <v>25.237859108317505</v>
      </c>
      <c r="V67" s="45">
        <v>0</v>
      </c>
      <c r="W67" s="45">
        <v>0</v>
      </c>
      <c r="X67" s="45">
        <v>72.052595307763099</v>
      </c>
      <c r="Z67" s="43" t="s">
        <v>268</v>
      </c>
      <c r="AA67" t="s">
        <v>59</v>
      </c>
      <c r="AB67" s="45">
        <v>3.0291611306526076</v>
      </c>
      <c r="AC67" s="45">
        <v>25.237859108317505</v>
      </c>
      <c r="AD67" s="45">
        <v>0</v>
      </c>
      <c r="AE67" s="45">
        <v>0</v>
      </c>
      <c r="AF67" s="45">
        <v>72.052595307763099</v>
      </c>
      <c r="AH67" s="43" t="s">
        <v>268</v>
      </c>
      <c r="AI67" t="s">
        <v>59</v>
      </c>
      <c r="AJ67" s="45">
        <v>3.0291611306526076</v>
      </c>
      <c r="AK67" s="45">
        <v>25.237859108317505</v>
      </c>
      <c r="AL67" s="45">
        <v>0</v>
      </c>
      <c r="AM67" s="45">
        <v>0</v>
      </c>
      <c r="AN67" s="45">
        <v>72.052595307763099</v>
      </c>
    </row>
    <row r="68" spans="2:40" x14ac:dyDescent="0.45">
      <c r="B68" s="43" t="s">
        <v>268</v>
      </c>
      <c r="C68" t="s">
        <v>202</v>
      </c>
      <c r="D68" s="45">
        <v>3.0291611306526076</v>
      </c>
      <c r="E68" s="45">
        <v>25.237859108317505</v>
      </c>
      <c r="F68" s="45">
        <v>0</v>
      </c>
      <c r="G68" s="45">
        <v>0</v>
      </c>
      <c r="H68" s="45">
        <v>72.052595307763099</v>
      </c>
      <c r="J68" s="43" t="s">
        <v>268</v>
      </c>
      <c r="K68" t="s">
        <v>202</v>
      </c>
      <c r="L68" s="45">
        <v>3.0291611306526076</v>
      </c>
      <c r="M68" s="45">
        <v>25.237859108317505</v>
      </c>
      <c r="N68" s="45">
        <v>0</v>
      </c>
      <c r="O68" s="45">
        <v>0</v>
      </c>
      <c r="P68" s="45">
        <v>72.052595307763099</v>
      </c>
      <c r="R68" s="43" t="s">
        <v>268</v>
      </c>
      <c r="S68" t="s">
        <v>202</v>
      </c>
      <c r="T68" s="45">
        <v>3.0291611306526076</v>
      </c>
      <c r="U68" s="45">
        <v>25.237859108317505</v>
      </c>
      <c r="V68" s="45">
        <v>0</v>
      </c>
      <c r="W68" s="45">
        <v>0</v>
      </c>
      <c r="X68" s="45">
        <v>72.052595307763099</v>
      </c>
      <c r="Z68" s="43" t="s">
        <v>268</v>
      </c>
      <c r="AA68" t="s">
        <v>202</v>
      </c>
      <c r="AB68" s="45">
        <v>3.0291611306526076</v>
      </c>
      <c r="AC68" s="45">
        <v>25.237859108317505</v>
      </c>
      <c r="AD68" s="45">
        <v>0</v>
      </c>
      <c r="AE68" s="45">
        <v>0</v>
      </c>
      <c r="AF68" s="45">
        <v>72.052595307763099</v>
      </c>
      <c r="AH68" s="43" t="s">
        <v>268</v>
      </c>
      <c r="AI68" t="s">
        <v>202</v>
      </c>
      <c r="AJ68" s="45">
        <v>3.0291611306526076</v>
      </c>
      <c r="AK68" s="45">
        <v>25.237859108317505</v>
      </c>
      <c r="AL68" s="45">
        <v>0</v>
      </c>
      <c r="AM68" s="45">
        <v>0</v>
      </c>
      <c r="AN68" s="45">
        <v>72.052595307763099</v>
      </c>
    </row>
    <row r="69" spans="2:40" x14ac:dyDescent="0.45">
      <c r="B69" s="43" t="s">
        <v>268</v>
      </c>
      <c r="C69" t="s">
        <v>61</v>
      </c>
      <c r="D69" s="45">
        <v>3.0291611306526076</v>
      </c>
      <c r="E69" s="45">
        <v>25.237859108317505</v>
      </c>
      <c r="F69" s="45">
        <v>0</v>
      </c>
      <c r="G69" s="45">
        <v>0</v>
      </c>
      <c r="H69" s="45">
        <v>72.052595307763099</v>
      </c>
      <c r="J69" s="43" t="s">
        <v>268</v>
      </c>
      <c r="K69" t="s">
        <v>61</v>
      </c>
      <c r="L69" s="45">
        <v>3.0291611306526076</v>
      </c>
      <c r="M69" s="45">
        <v>25.237859108317505</v>
      </c>
      <c r="N69" s="45">
        <v>0</v>
      </c>
      <c r="O69" s="45">
        <v>0</v>
      </c>
      <c r="P69" s="45">
        <v>72.052595307763099</v>
      </c>
      <c r="R69" s="43" t="s">
        <v>268</v>
      </c>
      <c r="S69" t="s">
        <v>61</v>
      </c>
      <c r="T69" s="45">
        <v>3.0291611306526076</v>
      </c>
      <c r="U69" s="45">
        <v>25.237859108317505</v>
      </c>
      <c r="V69" s="45">
        <v>0</v>
      </c>
      <c r="W69" s="45">
        <v>0</v>
      </c>
      <c r="X69" s="45">
        <v>72.052595307763099</v>
      </c>
      <c r="Z69" s="43" t="s">
        <v>268</v>
      </c>
      <c r="AA69" t="s">
        <v>61</v>
      </c>
      <c r="AB69" s="45">
        <v>3.0291611306526076</v>
      </c>
      <c r="AC69" s="45">
        <v>25.237859108317505</v>
      </c>
      <c r="AD69" s="45">
        <v>0</v>
      </c>
      <c r="AE69" s="45">
        <v>0</v>
      </c>
      <c r="AF69" s="45">
        <v>72.052595307763099</v>
      </c>
      <c r="AH69" s="43" t="s">
        <v>268</v>
      </c>
      <c r="AI69" t="s">
        <v>61</v>
      </c>
      <c r="AJ69" s="45">
        <v>3.0291611306526076</v>
      </c>
      <c r="AK69" s="45">
        <v>25.237859108317505</v>
      </c>
      <c r="AL69" s="45">
        <v>0</v>
      </c>
      <c r="AM69" s="45">
        <v>0</v>
      </c>
      <c r="AN69" s="45">
        <v>72.052595307763099</v>
      </c>
    </row>
    <row r="70" spans="2:40" x14ac:dyDescent="0.45">
      <c r="B70" s="43" t="s">
        <v>268</v>
      </c>
      <c r="C70" t="s">
        <v>63</v>
      </c>
      <c r="D70" s="45">
        <v>3.0291611306526076</v>
      </c>
      <c r="E70" s="45">
        <v>25.237859108317505</v>
      </c>
      <c r="F70" s="45">
        <v>0</v>
      </c>
      <c r="G70" s="45">
        <v>0</v>
      </c>
      <c r="H70" s="45">
        <v>72.052595307763099</v>
      </c>
      <c r="J70" s="43" t="s">
        <v>268</v>
      </c>
      <c r="K70" t="s">
        <v>63</v>
      </c>
      <c r="L70" s="45">
        <v>3.0291611306526076</v>
      </c>
      <c r="M70" s="45">
        <v>25.237859108317505</v>
      </c>
      <c r="N70" s="45">
        <v>0</v>
      </c>
      <c r="O70" s="45">
        <v>0</v>
      </c>
      <c r="P70" s="45">
        <v>72.052595307763099</v>
      </c>
      <c r="R70" s="43" t="s">
        <v>268</v>
      </c>
      <c r="S70" t="s">
        <v>63</v>
      </c>
      <c r="T70" s="45">
        <v>3.0291611306526076</v>
      </c>
      <c r="U70" s="45">
        <v>25.237859108317505</v>
      </c>
      <c r="V70" s="45">
        <v>0</v>
      </c>
      <c r="W70" s="45">
        <v>0</v>
      </c>
      <c r="X70" s="45">
        <v>72.052595307763099</v>
      </c>
      <c r="Z70" s="43" t="s">
        <v>268</v>
      </c>
      <c r="AA70" t="s">
        <v>63</v>
      </c>
      <c r="AB70" s="45">
        <v>3.0291611306526076</v>
      </c>
      <c r="AC70" s="45">
        <v>25.237859108317505</v>
      </c>
      <c r="AD70" s="45">
        <v>0</v>
      </c>
      <c r="AE70" s="45">
        <v>0</v>
      </c>
      <c r="AF70" s="45">
        <v>72.052595307763099</v>
      </c>
      <c r="AH70" s="43" t="s">
        <v>268</v>
      </c>
      <c r="AI70" t="s">
        <v>63</v>
      </c>
      <c r="AJ70" s="45">
        <v>3.0291611306526076</v>
      </c>
      <c r="AK70" s="45">
        <v>25.237859108317505</v>
      </c>
      <c r="AL70" s="45">
        <v>0</v>
      </c>
      <c r="AM70" s="45">
        <v>0</v>
      </c>
      <c r="AN70" s="45">
        <v>72.052595307763099</v>
      </c>
    </row>
    <row r="71" spans="2:40" x14ac:dyDescent="0.45">
      <c r="B71" s="43" t="s">
        <v>268</v>
      </c>
      <c r="C71" t="s">
        <v>204</v>
      </c>
      <c r="D71" s="45">
        <v>3.0291611306526076</v>
      </c>
      <c r="E71" s="45">
        <v>25.237859108317505</v>
      </c>
      <c r="F71" s="45">
        <v>0</v>
      </c>
      <c r="G71" s="45">
        <v>0</v>
      </c>
      <c r="H71" s="45">
        <v>72.052595307763099</v>
      </c>
      <c r="J71" s="43" t="s">
        <v>268</v>
      </c>
      <c r="K71" t="s">
        <v>204</v>
      </c>
      <c r="L71" s="45">
        <v>3.0291611306526076</v>
      </c>
      <c r="M71" s="45">
        <v>25.237859108317505</v>
      </c>
      <c r="N71" s="45">
        <v>0</v>
      </c>
      <c r="O71" s="45">
        <v>0</v>
      </c>
      <c r="P71" s="45">
        <v>72.052595307763099</v>
      </c>
      <c r="R71" s="43" t="s">
        <v>268</v>
      </c>
      <c r="S71" t="s">
        <v>204</v>
      </c>
      <c r="T71" s="45">
        <v>3.0291611306526076</v>
      </c>
      <c r="U71" s="45">
        <v>25.237859108317505</v>
      </c>
      <c r="V71" s="45">
        <v>0</v>
      </c>
      <c r="W71" s="45">
        <v>0</v>
      </c>
      <c r="X71" s="45">
        <v>72.052595307763099</v>
      </c>
      <c r="Z71" s="43" t="s">
        <v>268</v>
      </c>
      <c r="AA71" t="s">
        <v>204</v>
      </c>
      <c r="AB71" s="45">
        <v>3.0291611306526076</v>
      </c>
      <c r="AC71" s="45">
        <v>25.237859108317505</v>
      </c>
      <c r="AD71" s="45">
        <v>0</v>
      </c>
      <c r="AE71" s="45">
        <v>0</v>
      </c>
      <c r="AF71" s="45">
        <v>72.052595307763099</v>
      </c>
      <c r="AH71" s="43" t="s">
        <v>268</v>
      </c>
      <c r="AI71" t="s">
        <v>204</v>
      </c>
      <c r="AJ71" s="45">
        <v>3.0291611306526076</v>
      </c>
      <c r="AK71" s="45">
        <v>25.237859108317505</v>
      </c>
      <c r="AL71" s="45">
        <v>0</v>
      </c>
      <c r="AM71" s="45">
        <v>0</v>
      </c>
      <c r="AN71" s="45">
        <v>72.052595307763099</v>
      </c>
    </row>
    <row r="72" spans="2:40" x14ac:dyDescent="0.45">
      <c r="B72" s="43" t="s">
        <v>268</v>
      </c>
      <c r="C72" t="s">
        <v>206</v>
      </c>
      <c r="D72" s="45">
        <v>3.0291611306526076</v>
      </c>
      <c r="E72" s="45">
        <v>25.237859108317505</v>
      </c>
      <c r="F72" s="45">
        <v>0</v>
      </c>
      <c r="G72" s="45">
        <v>0</v>
      </c>
      <c r="H72" s="45">
        <v>72.052595307763099</v>
      </c>
      <c r="J72" s="43" t="s">
        <v>268</v>
      </c>
      <c r="K72" t="s">
        <v>206</v>
      </c>
      <c r="L72" s="45">
        <v>3.0291611306526076</v>
      </c>
      <c r="M72" s="45">
        <v>25.237859108317505</v>
      </c>
      <c r="N72" s="45">
        <v>0</v>
      </c>
      <c r="O72" s="45">
        <v>0</v>
      </c>
      <c r="P72" s="45">
        <v>72.052595307763099</v>
      </c>
      <c r="R72" s="43" t="s">
        <v>268</v>
      </c>
      <c r="S72" t="s">
        <v>206</v>
      </c>
      <c r="T72" s="45">
        <v>3.0291611306526076</v>
      </c>
      <c r="U72" s="45">
        <v>25.237859108317505</v>
      </c>
      <c r="V72" s="45">
        <v>0</v>
      </c>
      <c r="W72" s="45">
        <v>0</v>
      </c>
      <c r="X72" s="45">
        <v>72.052595307763099</v>
      </c>
      <c r="Z72" s="43" t="s">
        <v>268</v>
      </c>
      <c r="AA72" t="s">
        <v>206</v>
      </c>
      <c r="AB72" s="45">
        <v>3.0291611306526076</v>
      </c>
      <c r="AC72" s="45">
        <v>25.237859108317505</v>
      </c>
      <c r="AD72" s="45">
        <v>0</v>
      </c>
      <c r="AE72" s="45">
        <v>0</v>
      </c>
      <c r="AF72" s="45">
        <v>72.052595307763099</v>
      </c>
      <c r="AH72" s="43" t="s">
        <v>268</v>
      </c>
      <c r="AI72" t="s">
        <v>206</v>
      </c>
      <c r="AJ72" s="45">
        <v>3.0291611306526076</v>
      </c>
      <c r="AK72" s="45">
        <v>25.237859108317505</v>
      </c>
      <c r="AL72" s="45">
        <v>0</v>
      </c>
      <c r="AM72" s="45">
        <v>0</v>
      </c>
      <c r="AN72" s="45">
        <v>72.052595307763099</v>
      </c>
    </row>
    <row r="73" spans="2:40" x14ac:dyDescent="0.45">
      <c r="B73" s="43"/>
      <c r="D73" s="45"/>
      <c r="E73" s="45"/>
      <c r="F73" s="45"/>
      <c r="G73" s="45"/>
      <c r="H73" s="45"/>
      <c r="J73" s="43"/>
      <c r="L73" s="45"/>
      <c r="M73" s="45"/>
      <c r="N73" s="45"/>
      <c r="O73" s="45"/>
      <c r="P73" s="45"/>
      <c r="R73" s="43"/>
      <c r="T73" s="45"/>
      <c r="U73" s="45"/>
      <c r="V73" s="45"/>
      <c r="W73" s="45"/>
      <c r="X73" s="45"/>
      <c r="Z73" s="43"/>
      <c r="AB73" s="45"/>
      <c r="AC73" s="45"/>
      <c r="AD73" s="45"/>
      <c r="AE73" s="45"/>
      <c r="AF73" s="45"/>
      <c r="AH73" s="43"/>
      <c r="AJ73" s="45"/>
      <c r="AK73" s="45"/>
      <c r="AL73" s="45"/>
      <c r="AM73" s="45"/>
      <c r="AN73" s="45"/>
    </row>
    <row r="74" spans="2:40" x14ac:dyDescent="0.45">
      <c r="B74" s="43" t="s">
        <v>269</v>
      </c>
      <c r="D74" s="45">
        <v>3.0291611306526076</v>
      </c>
      <c r="E74" s="45">
        <v>49.617322481428218</v>
      </c>
      <c r="F74" s="45">
        <v>0</v>
      </c>
      <c r="G74" s="45">
        <v>0</v>
      </c>
      <c r="H74" s="45">
        <v>73.271057708969337</v>
      </c>
      <c r="J74" s="43" t="s">
        <v>269</v>
      </c>
      <c r="L74" s="45">
        <v>3.0291611306526076</v>
      </c>
      <c r="M74" s="45">
        <v>49.617322481428218</v>
      </c>
      <c r="N74" s="45">
        <v>0</v>
      </c>
      <c r="O74" s="45">
        <v>0</v>
      </c>
      <c r="P74" s="45">
        <v>73.271057708969337</v>
      </c>
      <c r="R74" s="43" t="s">
        <v>269</v>
      </c>
      <c r="T74" s="45">
        <v>3.0291611306526076</v>
      </c>
      <c r="U74" s="45">
        <v>49.617322481428218</v>
      </c>
      <c r="V74" s="45">
        <v>0</v>
      </c>
      <c r="W74" s="45">
        <v>0</v>
      </c>
      <c r="X74" s="45">
        <v>73.271057708969337</v>
      </c>
      <c r="Z74" s="43" t="s">
        <v>269</v>
      </c>
      <c r="AB74" s="45">
        <v>3.0291611306526076</v>
      </c>
      <c r="AC74" s="45">
        <v>49.617322481428218</v>
      </c>
      <c r="AD74" s="45">
        <v>0</v>
      </c>
      <c r="AE74" s="45">
        <v>0</v>
      </c>
      <c r="AF74" s="45">
        <v>73.271057708969337</v>
      </c>
      <c r="AH74" s="43" t="s">
        <v>269</v>
      </c>
      <c r="AJ74" s="45">
        <v>3.0291611306526076</v>
      </c>
      <c r="AK74" s="45">
        <v>49.617322481428218</v>
      </c>
      <c r="AL74" s="45">
        <v>0</v>
      </c>
      <c r="AM74" s="45">
        <v>0</v>
      </c>
      <c r="AN74" s="45">
        <v>73.271057708969337</v>
      </c>
    </row>
    <row r="75" spans="2:40" x14ac:dyDescent="0.45">
      <c r="B75" s="43" t="s">
        <v>269</v>
      </c>
      <c r="C75" t="s">
        <v>208</v>
      </c>
      <c r="D75" s="45">
        <v>3.0291611306526076</v>
      </c>
      <c r="E75" s="45">
        <v>49.617322481428218</v>
      </c>
      <c r="F75" s="45">
        <v>0</v>
      </c>
      <c r="G75" s="45">
        <v>0</v>
      </c>
      <c r="H75" s="45">
        <v>73.271057708969337</v>
      </c>
      <c r="J75" s="43" t="s">
        <v>269</v>
      </c>
      <c r="K75" t="s">
        <v>208</v>
      </c>
      <c r="L75" s="45">
        <v>3.0291611306526076</v>
      </c>
      <c r="M75" s="45">
        <v>49.617322481428218</v>
      </c>
      <c r="N75" s="45">
        <v>0</v>
      </c>
      <c r="O75" s="45">
        <v>0</v>
      </c>
      <c r="P75" s="45">
        <v>73.271057708969337</v>
      </c>
      <c r="R75" s="43" t="s">
        <v>269</v>
      </c>
      <c r="S75" t="s">
        <v>208</v>
      </c>
      <c r="T75" s="45">
        <v>3.0291611306526076</v>
      </c>
      <c r="U75" s="45">
        <v>49.617322481428218</v>
      </c>
      <c r="V75" s="45">
        <v>0</v>
      </c>
      <c r="W75" s="45">
        <v>0</v>
      </c>
      <c r="X75" s="45">
        <v>73.271057708969337</v>
      </c>
      <c r="Z75" s="43" t="s">
        <v>269</v>
      </c>
      <c r="AA75" t="s">
        <v>208</v>
      </c>
      <c r="AB75" s="45">
        <v>3.0291611306526076</v>
      </c>
      <c r="AC75" s="45">
        <v>49.617322481428218</v>
      </c>
      <c r="AD75" s="45">
        <v>0</v>
      </c>
      <c r="AE75" s="45">
        <v>0</v>
      </c>
      <c r="AF75" s="45">
        <v>73.271057708969337</v>
      </c>
      <c r="AH75" s="43" t="s">
        <v>269</v>
      </c>
      <c r="AI75" t="s">
        <v>208</v>
      </c>
      <c r="AJ75" s="45">
        <v>3.0291611306526076</v>
      </c>
      <c r="AK75" s="45">
        <v>49.617322481428218</v>
      </c>
      <c r="AL75" s="45">
        <v>0</v>
      </c>
      <c r="AM75" s="45">
        <v>0</v>
      </c>
      <c r="AN75" s="45">
        <v>73.271057708969337</v>
      </c>
    </row>
    <row r="76" spans="2:40" x14ac:dyDescent="0.45">
      <c r="B76" s="43" t="s">
        <v>269</v>
      </c>
      <c r="C76" t="s">
        <v>66</v>
      </c>
      <c r="D76" s="45">
        <v>3.0291611306526076</v>
      </c>
      <c r="E76" s="45">
        <v>49.617322481428218</v>
      </c>
      <c r="F76" s="45">
        <v>0</v>
      </c>
      <c r="G76" s="45">
        <v>0</v>
      </c>
      <c r="H76" s="45">
        <v>73.271057708969337</v>
      </c>
      <c r="J76" s="43" t="s">
        <v>269</v>
      </c>
      <c r="K76" t="s">
        <v>66</v>
      </c>
      <c r="L76" s="45">
        <v>3.0291611306526076</v>
      </c>
      <c r="M76" s="45">
        <v>49.617322481428218</v>
      </c>
      <c r="N76" s="45">
        <v>0</v>
      </c>
      <c r="O76" s="45">
        <v>0</v>
      </c>
      <c r="P76" s="45">
        <v>73.271057708969337</v>
      </c>
      <c r="R76" s="43" t="s">
        <v>269</v>
      </c>
      <c r="S76" t="s">
        <v>66</v>
      </c>
      <c r="T76" s="45">
        <v>3.0291611306526076</v>
      </c>
      <c r="U76" s="45">
        <v>49.617322481428218</v>
      </c>
      <c r="V76" s="45">
        <v>0</v>
      </c>
      <c r="W76" s="45">
        <v>0</v>
      </c>
      <c r="X76" s="45">
        <v>73.271057708969337</v>
      </c>
      <c r="Z76" s="43" t="s">
        <v>269</v>
      </c>
      <c r="AA76" t="s">
        <v>66</v>
      </c>
      <c r="AB76" s="45">
        <v>3.0291611306526076</v>
      </c>
      <c r="AC76" s="45">
        <v>49.617322481428218</v>
      </c>
      <c r="AD76" s="45">
        <v>0</v>
      </c>
      <c r="AE76" s="45">
        <v>0</v>
      </c>
      <c r="AF76" s="45">
        <v>73.271057708969337</v>
      </c>
      <c r="AH76" s="43" t="s">
        <v>269</v>
      </c>
      <c r="AI76" t="s">
        <v>66</v>
      </c>
      <c r="AJ76" s="45">
        <v>3.0291611306526076</v>
      </c>
      <c r="AK76" s="45">
        <v>49.617322481428218</v>
      </c>
      <c r="AL76" s="45">
        <v>0</v>
      </c>
      <c r="AM76" s="45">
        <v>0</v>
      </c>
      <c r="AN76" s="45">
        <v>73.271057708969337</v>
      </c>
    </row>
    <row r="77" spans="2:40" x14ac:dyDescent="0.45">
      <c r="B77" s="43"/>
      <c r="D77" s="45"/>
      <c r="E77" s="45"/>
      <c r="F77" s="45"/>
      <c r="G77" s="45"/>
      <c r="H77" s="45"/>
      <c r="J77" s="43"/>
      <c r="L77" s="45"/>
      <c r="M77" s="45"/>
      <c r="N77" s="45"/>
      <c r="O77" s="45"/>
      <c r="P77" s="45"/>
      <c r="R77" s="43"/>
      <c r="T77" s="45"/>
      <c r="U77" s="45"/>
      <c r="V77" s="45"/>
      <c r="W77" s="45"/>
      <c r="X77" s="45"/>
      <c r="Z77" s="43"/>
      <c r="AB77" s="45"/>
      <c r="AC77" s="45"/>
      <c r="AD77" s="45"/>
      <c r="AE77" s="45"/>
      <c r="AF77" s="45"/>
      <c r="AH77" s="43"/>
      <c r="AJ77" s="45"/>
      <c r="AK77" s="45"/>
      <c r="AL77" s="45"/>
      <c r="AM77" s="45"/>
      <c r="AN77" s="45"/>
    </row>
    <row r="78" spans="2:40" x14ac:dyDescent="0.45">
      <c r="B78" s="43" t="s">
        <v>270</v>
      </c>
      <c r="D78" s="45">
        <v>3.0291611306526076</v>
      </c>
      <c r="E78" s="45">
        <v>42.218582699273632</v>
      </c>
      <c r="F78" s="45">
        <v>0</v>
      </c>
      <c r="G78" s="45">
        <v>0</v>
      </c>
      <c r="H78" s="45">
        <v>75.235247657554851</v>
      </c>
      <c r="J78" s="43" t="s">
        <v>270</v>
      </c>
      <c r="L78" s="45">
        <v>3.0291611306526076</v>
      </c>
      <c r="M78" s="45">
        <v>42.218582699273632</v>
      </c>
      <c r="N78" s="45">
        <v>0</v>
      </c>
      <c r="O78" s="45">
        <v>0</v>
      </c>
      <c r="P78" s="45">
        <v>75.235247657554851</v>
      </c>
      <c r="R78" s="43" t="s">
        <v>270</v>
      </c>
      <c r="T78" s="45">
        <v>3.0291611306526076</v>
      </c>
      <c r="U78" s="45">
        <v>42.218582699273632</v>
      </c>
      <c r="V78" s="45">
        <v>0</v>
      </c>
      <c r="W78" s="45">
        <v>0</v>
      </c>
      <c r="X78" s="45">
        <v>75.235247657554851</v>
      </c>
      <c r="Z78" s="43" t="s">
        <v>270</v>
      </c>
      <c r="AB78" s="45">
        <v>3.0291611306526076</v>
      </c>
      <c r="AC78" s="45">
        <v>42.218582699273632</v>
      </c>
      <c r="AD78" s="45">
        <v>0</v>
      </c>
      <c r="AE78" s="45">
        <v>0</v>
      </c>
      <c r="AF78" s="45">
        <v>75.235247657554851</v>
      </c>
      <c r="AH78" s="43" t="s">
        <v>270</v>
      </c>
      <c r="AJ78" s="45">
        <v>3.0291611306526076</v>
      </c>
      <c r="AK78" s="45">
        <v>42.218582699273632</v>
      </c>
      <c r="AL78" s="45">
        <v>0</v>
      </c>
      <c r="AM78" s="45">
        <v>0</v>
      </c>
      <c r="AN78" s="45">
        <v>75.235247657554851</v>
      </c>
    </row>
    <row r="79" spans="2:40" x14ac:dyDescent="0.45">
      <c r="B79" s="43" t="s">
        <v>270</v>
      </c>
      <c r="C79" t="s">
        <v>211</v>
      </c>
      <c r="D79" s="45">
        <v>3.0291611306526076</v>
      </c>
      <c r="E79" s="45">
        <v>42.218582699273632</v>
      </c>
      <c r="F79" s="45">
        <v>0</v>
      </c>
      <c r="G79" s="45">
        <v>0</v>
      </c>
      <c r="H79" s="45">
        <v>75.235247657554851</v>
      </c>
      <c r="J79" s="43" t="s">
        <v>270</v>
      </c>
      <c r="K79" t="s">
        <v>211</v>
      </c>
      <c r="L79" s="45">
        <v>3.0291611306526076</v>
      </c>
      <c r="M79" s="45">
        <v>42.218582699273632</v>
      </c>
      <c r="N79" s="45">
        <v>0</v>
      </c>
      <c r="O79" s="45">
        <v>0</v>
      </c>
      <c r="P79" s="45">
        <v>75.235247657554851</v>
      </c>
      <c r="R79" s="43" t="s">
        <v>270</v>
      </c>
      <c r="S79" t="s">
        <v>211</v>
      </c>
      <c r="T79" s="45">
        <v>3.0291611306526076</v>
      </c>
      <c r="U79" s="45">
        <v>42.218582699273632</v>
      </c>
      <c r="V79" s="45">
        <v>0</v>
      </c>
      <c r="W79" s="45">
        <v>0</v>
      </c>
      <c r="X79" s="45">
        <v>75.235247657554851</v>
      </c>
      <c r="Z79" s="43" t="s">
        <v>270</v>
      </c>
      <c r="AA79" t="s">
        <v>211</v>
      </c>
      <c r="AB79" s="45">
        <v>3.0291611306526076</v>
      </c>
      <c r="AC79" s="45">
        <v>42.218582699273632</v>
      </c>
      <c r="AD79" s="45">
        <v>0</v>
      </c>
      <c r="AE79" s="45">
        <v>0</v>
      </c>
      <c r="AF79" s="45">
        <v>75.235247657554851</v>
      </c>
      <c r="AH79" s="43" t="s">
        <v>270</v>
      </c>
      <c r="AI79" t="s">
        <v>211</v>
      </c>
      <c r="AJ79" s="45">
        <v>3.0291611306526076</v>
      </c>
      <c r="AK79" s="45">
        <v>42.218582699273632</v>
      </c>
      <c r="AL79" s="45">
        <v>0</v>
      </c>
      <c r="AM79" s="45">
        <v>0</v>
      </c>
      <c r="AN79" s="45">
        <v>75.235247657554851</v>
      </c>
    </row>
    <row r="80" spans="2:40" x14ac:dyDescent="0.45">
      <c r="B80" s="43" t="s">
        <v>270</v>
      </c>
      <c r="C80" t="s">
        <v>67</v>
      </c>
      <c r="D80" s="45">
        <v>3.0291611306526076</v>
      </c>
      <c r="E80" s="45">
        <v>42.218582699273632</v>
      </c>
      <c r="F80" s="45">
        <v>0</v>
      </c>
      <c r="G80" s="45">
        <v>0</v>
      </c>
      <c r="H80" s="45">
        <v>75.235247657554851</v>
      </c>
      <c r="J80" s="43" t="s">
        <v>270</v>
      </c>
      <c r="K80" t="s">
        <v>67</v>
      </c>
      <c r="L80" s="45">
        <v>3.0291611306526076</v>
      </c>
      <c r="M80" s="45">
        <v>42.218582699273632</v>
      </c>
      <c r="N80" s="45">
        <v>0</v>
      </c>
      <c r="O80" s="45">
        <v>0</v>
      </c>
      <c r="P80" s="45">
        <v>75.235247657554851</v>
      </c>
      <c r="R80" s="43" t="s">
        <v>270</v>
      </c>
      <c r="S80" t="s">
        <v>67</v>
      </c>
      <c r="T80" s="45">
        <v>3.0291611306526076</v>
      </c>
      <c r="U80" s="45">
        <v>42.218582699273632</v>
      </c>
      <c r="V80" s="45">
        <v>0</v>
      </c>
      <c r="W80" s="45">
        <v>0</v>
      </c>
      <c r="X80" s="45">
        <v>75.235247657554851</v>
      </c>
      <c r="Z80" s="43" t="s">
        <v>270</v>
      </c>
      <c r="AA80" t="s">
        <v>67</v>
      </c>
      <c r="AB80" s="45">
        <v>3.0291611306526076</v>
      </c>
      <c r="AC80" s="45">
        <v>42.218582699273632</v>
      </c>
      <c r="AD80" s="45">
        <v>0</v>
      </c>
      <c r="AE80" s="45">
        <v>0</v>
      </c>
      <c r="AF80" s="45">
        <v>75.235247657554851</v>
      </c>
      <c r="AH80" s="43" t="s">
        <v>270</v>
      </c>
      <c r="AI80" t="s">
        <v>67</v>
      </c>
      <c r="AJ80" s="45">
        <v>3.0291611306526076</v>
      </c>
      <c r="AK80" s="45">
        <v>42.218582699273632</v>
      </c>
      <c r="AL80" s="45">
        <v>0</v>
      </c>
      <c r="AM80" s="45">
        <v>0</v>
      </c>
      <c r="AN80" s="45">
        <v>75.235247657554851</v>
      </c>
    </row>
    <row r="81" spans="2:40" x14ac:dyDescent="0.45">
      <c r="B81" s="43"/>
      <c r="D81" s="45"/>
      <c r="E81" s="45"/>
      <c r="F81" s="45"/>
      <c r="G81" s="45"/>
      <c r="H81" s="45"/>
      <c r="J81" s="43"/>
      <c r="L81" s="45"/>
      <c r="M81" s="45"/>
      <c r="N81" s="45"/>
      <c r="O81" s="45"/>
      <c r="P81" s="45"/>
      <c r="R81" s="43"/>
      <c r="T81" s="45"/>
      <c r="U81" s="45"/>
      <c r="V81" s="45"/>
      <c r="W81" s="45"/>
      <c r="X81" s="45"/>
      <c r="Z81" s="43"/>
      <c r="AB81" s="45"/>
      <c r="AC81" s="45"/>
      <c r="AD81" s="45"/>
      <c r="AE81" s="45"/>
      <c r="AF81" s="45"/>
      <c r="AH81" s="43"/>
      <c r="AJ81" s="45"/>
      <c r="AK81" s="45"/>
      <c r="AL81" s="45"/>
      <c r="AM81" s="45"/>
      <c r="AN81" s="45"/>
    </row>
    <row r="82" spans="2:40" x14ac:dyDescent="0.45">
      <c r="B82" s="43" t="s">
        <v>271</v>
      </c>
      <c r="D82" s="45">
        <v>3.0291611306526076</v>
      </c>
      <c r="E82" s="45">
        <v>48.489525665909802</v>
      </c>
      <c r="F82" s="45">
        <v>0</v>
      </c>
      <c r="G82" s="45">
        <v>0</v>
      </c>
      <c r="H82" s="45">
        <v>86.463404190680492</v>
      </c>
      <c r="J82" s="43" t="s">
        <v>271</v>
      </c>
      <c r="L82" s="45">
        <v>3.0291611306526076</v>
      </c>
      <c r="M82" s="45">
        <v>48.489525665909802</v>
      </c>
      <c r="N82" s="45">
        <v>0</v>
      </c>
      <c r="O82" s="45">
        <v>0</v>
      </c>
      <c r="P82" s="45">
        <v>86.463404190680492</v>
      </c>
      <c r="R82" s="43" t="s">
        <v>271</v>
      </c>
      <c r="T82" s="45">
        <v>3.0291611306526076</v>
      </c>
      <c r="U82" s="45">
        <v>48.489525665909802</v>
      </c>
      <c r="V82" s="45">
        <v>0</v>
      </c>
      <c r="W82" s="45">
        <v>0</v>
      </c>
      <c r="X82" s="45">
        <v>86.463404190680492</v>
      </c>
      <c r="Z82" s="43" t="s">
        <v>271</v>
      </c>
      <c r="AB82" s="45">
        <v>3.0291611306526076</v>
      </c>
      <c r="AC82" s="45">
        <v>48.489525665909802</v>
      </c>
      <c r="AD82" s="45">
        <v>0</v>
      </c>
      <c r="AE82" s="45">
        <v>0</v>
      </c>
      <c r="AF82" s="45">
        <v>86.463404190680492</v>
      </c>
      <c r="AH82" s="43" t="s">
        <v>271</v>
      </c>
      <c r="AJ82" s="45">
        <v>3.0291611306526076</v>
      </c>
      <c r="AK82" s="45">
        <v>48.489525665909802</v>
      </c>
      <c r="AL82" s="45">
        <v>0</v>
      </c>
      <c r="AM82" s="45">
        <v>0</v>
      </c>
      <c r="AN82" s="45">
        <v>86.463404190680492</v>
      </c>
    </row>
    <row r="83" spans="2:40" x14ac:dyDescent="0.45">
      <c r="B83" s="43" t="s">
        <v>271</v>
      </c>
      <c r="C83" t="s">
        <v>68</v>
      </c>
      <c r="D83" s="45">
        <v>3.0291611306526076</v>
      </c>
      <c r="E83" s="45">
        <v>48.489525665909802</v>
      </c>
      <c r="F83" s="45">
        <v>0</v>
      </c>
      <c r="G83" s="45">
        <v>0</v>
      </c>
      <c r="H83" s="45">
        <v>86.463404190680492</v>
      </c>
      <c r="J83" s="43" t="s">
        <v>271</v>
      </c>
      <c r="K83" t="s">
        <v>68</v>
      </c>
      <c r="L83" s="45">
        <v>3.0291611306526076</v>
      </c>
      <c r="M83" s="45">
        <v>48.489525665909802</v>
      </c>
      <c r="N83" s="45">
        <v>0</v>
      </c>
      <c r="O83" s="45">
        <v>0</v>
      </c>
      <c r="P83" s="45">
        <v>86.463404190680492</v>
      </c>
      <c r="R83" s="43" t="s">
        <v>271</v>
      </c>
      <c r="S83" t="s">
        <v>68</v>
      </c>
      <c r="T83" s="45">
        <v>3.0291611306526076</v>
      </c>
      <c r="U83" s="45">
        <v>48.489525665909802</v>
      </c>
      <c r="V83" s="45">
        <v>0</v>
      </c>
      <c r="W83" s="45">
        <v>0</v>
      </c>
      <c r="X83" s="45">
        <v>86.463404190680492</v>
      </c>
      <c r="Z83" s="43" t="s">
        <v>271</v>
      </c>
      <c r="AA83" t="s">
        <v>68</v>
      </c>
      <c r="AB83" s="45">
        <v>3.0291611306526076</v>
      </c>
      <c r="AC83" s="45">
        <v>48.489525665909802</v>
      </c>
      <c r="AD83" s="45">
        <v>0</v>
      </c>
      <c r="AE83" s="45">
        <v>0</v>
      </c>
      <c r="AF83" s="45">
        <v>86.463404190680492</v>
      </c>
      <c r="AH83" s="43" t="s">
        <v>271</v>
      </c>
      <c r="AI83" t="s">
        <v>68</v>
      </c>
      <c r="AJ83" s="45">
        <v>3.0291611306526076</v>
      </c>
      <c r="AK83" s="45">
        <v>48.489525665909802</v>
      </c>
      <c r="AL83" s="45">
        <v>0</v>
      </c>
      <c r="AM83" s="45">
        <v>0</v>
      </c>
      <c r="AN83" s="45">
        <v>86.463404190680492</v>
      </c>
    </row>
    <row r="84" spans="2:40" x14ac:dyDescent="0.45">
      <c r="B84" s="43" t="s">
        <v>271</v>
      </c>
      <c r="C84" t="s">
        <v>69</v>
      </c>
      <c r="D84" s="45">
        <v>3.0291611306526076</v>
      </c>
      <c r="E84" s="45">
        <v>48.489525665909802</v>
      </c>
      <c r="F84" s="45">
        <v>0</v>
      </c>
      <c r="G84" s="45">
        <v>0</v>
      </c>
      <c r="H84" s="45">
        <v>86.463404190680492</v>
      </c>
      <c r="J84" s="43" t="s">
        <v>271</v>
      </c>
      <c r="K84" t="s">
        <v>69</v>
      </c>
      <c r="L84" s="45">
        <v>3.0291611306526076</v>
      </c>
      <c r="M84" s="45">
        <v>48.489525665909802</v>
      </c>
      <c r="N84" s="45">
        <v>0</v>
      </c>
      <c r="O84" s="45">
        <v>0</v>
      </c>
      <c r="P84" s="45">
        <v>86.463404190680492</v>
      </c>
      <c r="R84" s="43" t="s">
        <v>271</v>
      </c>
      <c r="S84" t="s">
        <v>69</v>
      </c>
      <c r="T84" s="45">
        <v>3.0291611306526076</v>
      </c>
      <c r="U84" s="45">
        <v>48.489525665909802</v>
      </c>
      <c r="V84" s="45">
        <v>0</v>
      </c>
      <c r="W84" s="45">
        <v>0</v>
      </c>
      <c r="X84" s="45">
        <v>86.463404190680492</v>
      </c>
      <c r="Z84" s="43" t="s">
        <v>271</v>
      </c>
      <c r="AA84" t="s">
        <v>69</v>
      </c>
      <c r="AB84" s="45">
        <v>3.0291611306526076</v>
      </c>
      <c r="AC84" s="45">
        <v>48.489525665909802</v>
      </c>
      <c r="AD84" s="45">
        <v>0</v>
      </c>
      <c r="AE84" s="45">
        <v>0</v>
      </c>
      <c r="AF84" s="45">
        <v>86.463404190680492</v>
      </c>
      <c r="AH84" s="43" t="s">
        <v>271</v>
      </c>
      <c r="AI84" t="s">
        <v>69</v>
      </c>
      <c r="AJ84" s="45">
        <v>3.0291611306526076</v>
      </c>
      <c r="AK84" s="45">
        <v>48.489525665909802</v>
      </c>
      <c r="AL84" s="45">
        <v>0</v>
      </c>
      <c r="AM84" s="45">
        <v>0</v>
      </c>
      <c r="AN84" s="45">
        <v>86.463404190680492</v>
      </c>
    </row>
    <row r="85" spans="2:40" x14ac:dyDescent="0.45">
      <c r="B85" s="43"/>
      <c r="D85" s="45"/>
      <c r="E85" s="45"/>
      <c r="F85" s="45"/>
      <c r="G85" s="45"/>
      <c r="H85" s="45"/>
      <c r="J85" s="43"/>
      <c r="L85" s="45"/>
      <c r="M85" s="45"/>
      <c r="N85" s="45"/>
      <c r="O85" s="45"/>
      <c r="P85" s="45"/>
      <c r="R85" s="43"/>
      <c r="T85" s="45"/>
      <c r="U85" s="45"/>
      <c r="V85" s="45"/>
      <c r="W85" s="45"/>
      <c r="X85" s="45"/>
      <c r="Z85" s="43"/>
      <c r="AB85" s="45"/>
      <c r="AC85" s="45"/>
      <c r="AD85" s="45"/>
      <c r="AE85" s="45"/>
      <c r="AF85" s="45"/>
      <c r="AH85" s="43"/>
      <c r="AJ85" s="45"/>
      <c r="AK85" s="45"/>
      <c r="AL85" s="45"/>
      <c r="AM85" s="45"/>
      <c r="AN85" s="45"/>
    </row>
    <row r="86" spans="2:40" x14ac:dyDescent="0.45">
      <c r="B86" s="43" t="s">
        <v>272</v>
      </c>
      <c r="D86" s="45">
        <v>3.0291611306526076</v>
      </c>
      <c r="E86" s="45">
        <v>58.482423205060137</v>
      </c>
      <c r="F86" s="45">
        <v>0</v>
      </c>
      <c r="G86" s="45">
        <v>0</v>
      </c>
      <c r="H86" s="45">
        <v>92.267079099296168</v>
      </c>
      <c r="J86" s="43" t="s">
        <v>272</v>
      </c>
      <c r="L86" s="45">
        <v>3.0291611306526076</v>
      </c>
      <c r="M86" s="45">
        <v>58.482423205060137</v>
      </c>
      <c r="N86" s="45">
        <v>0</v>
      </c>
      <c r="O86" s="45">
        <v>0</v>
      </c>
      <c r="P86" s="45">
        <v>92.267079099296168</v>
      </c>
      <c r="R86" s="43" t="s">
        <v>272</v>
      </c>
      <c r="T86" s="45">
        <v>3.0291611306526076</v>
      </c>
      <c r="U86" s="45">
        <v>58.482423205060137</v>
      </c>
      <c r="V86" s="45">
        <v>0</v>
      </c>
      <c r="W86" s="45">
        <v>0</v>
      </c>
      <c r="X86" s="45">
        <v>92.267079099296168</v>
      </c>
      <c r="Z86" s="43" t="s">
        <v>272</v>
      </c>
      <c r="AB86" s="45">
        <v>3.0291611306526076</v>
      </c>
      <c r="AC86" s="45">
        <v>58.482423205060137</v>
      </c>
      <c r="AD86" s="45">
        <v>0</v>
      </c>
      <c r="AE86" s="45">
        <v>0</v>
      </c>
      <c r="AF86" s="45">
        <v>92.267079099296168</v>
      </c>
      <c r="AH86" s="43" t="s">
        <v>272</v>
      </c>
      <c r="AJ86" s="45">
        <v>3.0291611306526076</v>
      </c>
      <c r="AK86" s="45">
        <v>58.482423205060137</v>
      </c>
      <c r="AL86" s="45">
        <v>0</v>
      </c>
      <c r="AM86" s="45">
        <v>0</v>
      </c>
      <c r="AN86" s="45">
        <v>92.267079099296168</v>
      </c>
    </row>
    <row r="87" spans="2:40" x14ac:dyDescent="0.45">
      <c r="B87" s="43" t="s">
        <v>272</v>
      </c>
      <c r="C87" t="s">
        <v>57</v>
      </c>
      <c r="D87" s="45">
        <v>3.0291611306526076</v>
      </c>
      <c r="E87" s="45">
        <v>58.482423205060137</v>
      </c>
      <c r="F87" s="45">
        <v>0</v>
      </c>
      <c r="G87" s="45">
        <v>0</v>
      </c>
      <c r="H87" s="45">
        <v>92.267079099296168</v>
      </c>
      <c r="J87" s="43" t="s">
        <v>272</v>
      </c>
      <c r="K87" t="s">
        <v>57</v>
      </c>
      <c r="L87" s="45">
        <v>3.0291611306526076</v>
      </c>
      <c r="M87" s="45">
        <v>58.482423205060137</v>
      </c>
      <c r="N87" s="45">
        <v>0</v>
      </c>
      <c r="O87" s="45">
        <v>0</v>
      </c>
      <c r="P87" s="45">
        <v>92.267079099296168</v>
      </c>
      <c r="R87" s="43" t="s">
        <v>272</v>
      </c>
      <c r="S87" t="s">
        <v>57</v>
      </c>
      <c r="T87" s="45">
        <v>3.0291611306526076</v>
      </c>
      <c r="U87" s="45">
        <v>58.482423205060137</v>
      </c>
      <c r="V87" s="45">
        <v>0</v>
      </c>
      <c r="W87" s="45">
        <v>0</v>
      </c>
      <c r="X87" s="45">
        <v>92.267079099296168</v>
      </c>
      <c r="Z87" s="43" t="s">
        <v>272</v>
      </c>
      <c r="AA87" t="s">
        <v>57</v>
      </c>
      <c r="AB87" s="45">
        <v>3.0291611306526076</v>
      </c>
      <c r="AC87" s="45">
        <v>58.482423205060137</v>
      </c>
      <c r="AD87" s="45">
        <v>0</v>
      </c>
      <c r="AE87" s="45">
        <v>0</v>
      </c>
      <c r="AF87" s="45">
        <v>92.267079099296168</v>
      </c>
      <c r="AH87" s="43" t="s">
        <v>272</v>
      </c>
      <c r="AI87" t="s">
        <v>57</v>
      </c>
      <c r="AJ87" s="45">
        <v>3.0291611306526076</v>
      </c>
      <c r="AK87" s="45">
        <v>58.482423205060137</v>
      </c>
      <c r="AL87" s="45">
        <v>0</v>
      </c>
      <c r="AM87" s="45">
        <v>0</v>
      </c>
      <c r="AN87" s="45">
        <v>92.267079099296168</v>
      </c>
    </row>
    <row r="88" spans="2:40" x14ac:dyDescent="0.45">
      <c r="B88" s="43" t="s">
        <v>272</v>
      </c>
      <c r="C88" t="s">
        <v>54</v>
      </c>
      <c r="D88" s="45">
        <v>3.0291611306526076</v>
      </c>
      <c r="E88" s="45">
        <v>58.482423205060137</v>
      </c>
      <c r="F88" s="45">
        <v>0</v>
      </c>
      <c r="G88" s="45">
        <v>0</v>
      </c>
      <c r="H88" s="45">
        <v>92.267079099296168</v>
      </c>
      <c r="J88" s="43" t="s">
        <v>272</v>
      </c>
      <c r="K88" t="s">
        <v>54</v>
      </c>
      <c r="L88" s="45">
        <v>3.0291611306526076</v>
      </c>
      <c r="M88" s="45">
        <v>58.482423205060137</v>
      </c>
      <c r="N88" s="45">
        <v>0</v>
      </c>
      <c r="O88" s="45">
        <v>0</v>
      </c>
      <c r="P88" s="45">
        <v>92.267079099296168</v>
      </c>
      <c r="R88" s="43" t="s">
        <v>272</v>
      </c>
      <c r="S88" t="s">
        <v>54</v>
      </c>
      <c r="T88" s="45">
        <v>3.0291611306526076</v>
      </c>
      <c r="U88" s="45">
        <v>58.482423205060137</v>
      </c>
      <c r="V88" s="45">
        <v>0</v>
      </c>
      <c r="W88" s="45">
        <v>0</v>
      </c>
      <c r="X88" s="45">
        <v>92.267079099296168</v>
      </c>
      <c r="Z88" s="43" t="s">
        <v>272</v>
      </c>
      <c r="AA88" t="s">
        <v>54</v>
      </c>
      <c r="AB88" s="45">
        <v>3.0291611306526076</v>
      </c>
      <c r="AC88" s="45">
        <v>58.482423205060137</v>
      </c>
      <c r="AD88" s="45">
        <v>0</v>
      </c>
      <c r="AE88" s="45">
        <v>0</v>
      </c>
      <c r="AF88" s="45">
        <v>92.267079099296168</v>
      </c>
      <c r="AH88" s="43" t="s">
        <v>272</v>
      </c>
      <c r="AI88" t="s">
        <v>54</v>
      </c>
      <c r="AJ88" s="45">
        <v>3.0291611306526076</v>
      </c>
      <c r="AK88" s="45">
        <v>58.482423205060137</v>
      </c>
      <c r="AL88" s="45">
        <v>0</v>
      </c>
      <c r="AM88" s="45">
        <v>0</v>
      </c>
      <c r="AN88" s="45">
        <v>92.267079099296168</v>
      </c>
    </row>
    <row r="89" spans="2:40" x14ac:dyDescent="0.45">
      <c r="B89" s="43" t="s">
        <v>272</v>
      </c>
      <c r="C89" t="s">
        <v>56</v>
      </c>
      <c r="D89" s="45">
        <v>3.0291611306526076</v>
      </c>
      <c r="E89" s="45">
        <v>58.482423205060137</v>
      </c>
      <c r="F89" s="45">
        <v>0</v>
      </c>
      <c r="G89" s="45">
        <v>0</v>
      </c>
      <c r="H89" s="45">
        <v>92.267079099296168</v>
      </c>
      <c r="J89" s="43" t="s">
        <v>272</v>
      </c>
      <c r="K89" t="s">
        <v>56</v>
      </c>
      <c r="L89" s="45">
        <v>3.0291611306526076</v>
      </c>
      <c r="M89" s="45">
        <v>58.482423205060137</v>
      </c>
      <c r="N89" s="45">
        <v>0</v>
      </c>
      <c r="O89" s="45">
        <v>0</v>
      </c>
      <c r="P89" s="45">
        <v>92.267079099296168</v>
      </c>
      <c r="R89" s="43" t="s">
        <v>272</v>
      </c>
      <c r="S89" t="s">
        <v>56</v>
      </c>
      <c r="T89" s="45">
        <v>3.0291611306526076</v>
      </c>
      <c r="U89" s="45">
        <v>58.482423205060137</v>
      </c>
      <c r="V89" s="45">
        <v>0</v>
      </c>
      <c r="W89" s="45">
        <v>0</v>
      </c>
      <c r="X89" s="45">
        <v>92.267079099296168</v>
      </c>
      <c r="Z89" s="43" t="s">
        <v>272</v>
      </c>
      <c r="AA89" t="s">
        <v>56</v>
      </c>
      <c r="AB89" s="45">
        <v>3.0291611306526076</v>
      </c>
      <c r="AC89" s="45">
        <v>58.482423205060137</v>
      </c>
      <c r="AD89" s="45">
        <v>0</v>
      </c>
      <c r="AE89" s="45">
        <v>0</v>
      </c>
      <c r="AF89" s="45">
        <v>92.267079099296168</v>
      </c>
      <c r="AH89" s="43" t="s">
        <v>272</v>
      </c>
      <c r="AI89" t="s">
        <v>56</v>
      </c>
      <c r="AJ89" s="45">
        <v>3.0291611306526076</v>
      </c>
      <c r="AK89" s="45">
        <v>58.482423205060137</v>
      </c>
      <c r="AL89" s="45">
        <v>0</v>
      </c>
      <c r="AM89" s="45">
        <v>0</v>
      </c>
      <c r="AN89" s="45">
        <v>92.267079099296168</v>
      </c>
    </row>
    <row r="90" spans="2:40" x14ac:dyDescent="0.45">
      <c r="B90" s="43"/>
      <c r="D90" s="45"/>
      <c r="E90" s="45"/>
      <c r="F90" s="45"/>
      <c r="G90" s="45"/>
      <c r="H90" s="45"/>
      <c r="J90" s="43"/>
      <c r="L90" s="45"/>
      <c r="M90" s="45"/>
      <c r="N90" s="45"/>
      <c r="O90" s="45"/>
      <c r="P90" s="45"/>
      <c r="R90" s="43"/>
      <c r="T90" s="45"/>
      <c r="U90" s="45"/>
      <c r="V90" s="45"/>
      <c r="W90" s="45"/>
      <c r="X90" s="45"/>
      <c r="Z90" s="43"/>
      <c r="AB90" s="45"/>
      <c r="AC90" s="45"/>
      <c r="AD90" s="45"/>
      <c r="AE90" s="45"/>
      <c r="AF90" s="45"/>
      <c r="AH90" s="43"/>
      <c r="AJ90" s="45"/>
      <c r="AK90" s="45"/>
      <c r="AL90" s="45"/>
      <c r="AM90" s="45"/>
      <c r="AN90" s="45"/>
    </row>
    <row r="91" spans="2:40" x14ac:dyDescent="0.45">
      <c r="B91" s="43" t="s">
        <v>273</v>
      </c>
      <c r="D91" s="45"/>
      <c r="E91" s="45"/>
      <c r="F91" s="45"/>
      <c r="G91" s="45"/>
      <c r="H91" s="45"/>
      <c r="J91" s="43" t="s">
        <v>273</v>
      </c>
      <c r="L91" s="45"/>
      <c r="M91" s="45"/>
      <c r="N91" s="45"/>
      <c r="O91" s="45"/>
      <c r="P91" s="45"/>
      <c r="R91" s="43" t="s">
        <v>273</v>
      </c>
      <c r="T91" s="45"/>
      <c r="U91" s="45"/>
      <c r="V91" s="45"/>
      <c r="W91" s="45"/>
      <c r="X91" s="45"/>
      <c r="Z91" s="43" t="s">
        <v>273</v>
      </c>
      <c r="AB91" s="45"/>
      <c r="AC91" s="45"/>
      <c r="AD91" s="45"/>
      <c r="AE91" s="45"/>
      <c r="AF91" s="45"/>
      <c r="AH91" s="43" t="s">
        <v>273</v>
      </c>
      <c r="AJ91" s="45"/>
      <c r="AK91" s="45"/>
      <c r="AL91" s="45"/>
      <c r="AM91" s="45"/>
      <c r="AN91" s="45"/>
    </row>
    <row r="92" spans="2:40" x14ac:dyDescent="0.45">
      <c r="B92" s="43" t="s">
        <v>274</v>
      </c>
      <c r="D92" s="45">
        <v>3.0291611306526076</v>
      </c>
      <c r="E92" s="45">
        <v>28.052982677968764</v>
      </c>
      <c r="F92" s="45">
        <v>0</v>
      </c>
      <c r="G92" s="45">
        <v>0</v>
      </c>
      <c r="H92" s="45">
        <v>60.948672666396192</v>
      </c>
      <c r="J92" s="43" t="s">
        <v>274</v>
      </c>
      <c r="L92" s="45">
        <v>3.0291611306526076</v>
      </c>
      <c r="M92" s="45">
        <v>28.052982677968764</v>
      </c>
      <c r="N92" s="45">
        <v>0</v>
      </c>
      <c r="O92" s="45">
        <v>0</v>
      </c>
      <c r="P92" s="45">
        <v>60.948672666396192</v>
      </c>
      <c r="R92" s="43" t="s">
        <v>274</v>
      </c>
      <c r="T92" s="45">
        <v>3.0291611306526076</v>
      </c>
      <c r="U92" s="45">
        <v>28.052982677968764</v>
      </c>
      <c r="V92" s="45">
        <v>0</v>
      </c>
      <c r="W92" s="45">
        <v>0</v>
      </c>
      <c r="X92" s="45">
        <v>60.948672666396192</v>
      </c>
      <c r="Z92" s="43" t="s">
        <v>274</v>
      </c>
      <c r="AB92" s="45">
        <v>3.0291611306526076</v>
      </c>
      <c r="AC92" s="45">
        <v>28.052982677968764</v>
      </c>
      <c r="AD92" s="45">
        <v>0</v>
      </c>
      <c r="AE92" s="45">
        <v>0</v>
      </c>
      <c r="AF92" s="45">
        <v>60.948672666396192</v>
      </c>
      <c r="AH92" s="43" t="s">
        <v>274</v>
      </c>
      <c r="AJ92" s="45">
        <v>3.0291611306526076</v>
      </c>
      <c r="AK92" s="45">
        <v>28.052982677968764</v>
      </c>
      <c r="AL92" s="45">
        <v>0</v>
      </c>
      <c r="AM92" s="45">
        <v>0</v>
      </c>
      <c r="AN92" s="45">
        <v>60.948672666396192</v>
      </c>
    </row>
    <row r="93" spans="2:40" x14ac:dyDescent="0.45">
      <c r="B93" s="43" t="s">
        <v>274</v>
      </c>
      <c r="C93" t="s">
        <v>219</v>
      </c>
      <c r="D93" s="45">
        <v>3.0291611306526076</v>
      </c>
      <c r="E93" s="45">
        <v>28.052982677968764</v>
      </c>
      <c r="F93" s="45">
        <v>0</v>
      </c>
      <c r="G93" s="45">
        <v>0</v>
      </c>
      <c r="H93" s="45">
        <v>60.948672666396192</v>
      </c>
      <c r="J93" s="43" t="s">
        <v>274</v>
      </c>
      <c r="K93" t="s">
        <v>219</v>
      </c>
      <c r="L93" s="45">
        <v>3.0291611306526076</v>
      </c>
      <c r="M93" s="45">
        <v>28.052982677968764</v>
      </c>
      <c r="N93" s="45">
        <v>0</v>
      </c>
      <c r="O93" s="45">
        <v>0</v>
      </c>
      <c r="P93" s="45">
        <v>60.948672666396192</v>
      </c>
      <c r="R93" s="43" t="s">
        <v>274</v>
      </c>
      <c r="S93" t="s">
        <v>219</v>
      </c>
      <c r="T93" s="45">
        <v>3.0291611306526076</v>
      </c>
      <c r="U93" s="45">
        <v>28.052982677968764</v>
      </c>
      <c r="V93" s="45">
        <v>0</v>
      </c>
      <c r="W93" s="45">
        <v>0</v>
      </c>
      <c r="X93" s="45">
        <v>60.948672666396192</v>
      </c>
      <c r="Z93" s="43" t="s">
        <v>274</v>
      </c>
      <c r="AA93" t="s">
        <v>219</v>
      </c>
      <c r="AB93" s="45">
        <v>3.0291611306526076</v>
      </c>
      <c r="AC93" s="45">
        <v>28.052982677968764</v>
      </c>
      <c r="AD93" s="45">
        <v>0</v>
      </c>
      <c r="AE93" s="45">
        <v>0</v>
      </c>
      <c r="AF93" s="45">
        <v>60.948672666396192</v>
      </c>
      <c r="AH93" s="43" t="s">
        <v>274</v>
      </c>
      <c r="AI93" t="s">
        <v>219</v>
      </c>
      <c r="AJ93" s="45">
        <v>3.0291611306526076</v>
      </c>
      <c r="AK93" s="45">
        <v>28.052982677968764</v>
      </c>
      <c r="AL93" s="45">
        <v>0</v>
      </c>
      <c r="AM93" s="45">
        <v>0</v>
      </c>
      <c r="AN93" s="45">
        <v>60.948672666396192</v>
      </c>
    </row>
    <row r="94" spans="2:40" x14ac:dyDescent="0.45">
      <c r="B94" s="43" t="s">
        <v>274</v>
      </c>
      <c r="C94" t="s">
        <v>96</v>
      </c>
      <c r="D94" s="45">
        <v>3.0291611306526076</v>
      </c>
      <c r="E94" s="45">
        <v>28.052982677968764</v>
      </c>
      <c r="F94" s="45">
        <v>0</v>
      </c>
      <c r="G94" s="45">
        <v>0</v>
      </c>
      <c r="H94" s="45">
        <v>60.948672666396192</v>
      </c>
      <c r="J94" s="43" t="s">
        <v>274</v>
      </c>
      <c r="K94" t="s">
        <v>96</v>
      </c>
      <c r="L94" s="45">
        <v>3.0291611306526076</v>
      </c>
      <c r="M94" s="45">
        <v>28.052982677968764</v>
      </c>
      <c r="N94" s="45">
        <v>0</v>
      </c>
      <c r="O94" s="45">
        <v>0</v>
      </c>
      <c r="P94" s="45">
        <v>60.948672666396192</v>
      </c>
      <c r="R94" s="43" t="s">
        <v>274</v>
      </c>
      <c r="S94" t="s">
        <v>96</v>
      </c>
      <c r="T94" s="45">
        <v>3.0291611306526076</v>
      </c>
      <c r="U94" s="45">
        <v>28.052982677968764</v>
      </c>
      <c r="V94" s="45">
        <v>0</v>
      </c>
      <c r="W94" s="45">
        <v>0</v>
      </c>
      <c r="X94" s="45">
        <v>60.948672666396192</v>
      </c>
      <c r="Z94" s="43" t="s">
        <v>274</v>
      </c>
      <c r="AA94" t="s">
        <v>96</v>
      </c>
      <c r="AB94" s="45">
        <v>3.0291611306526076</v>
      </c>
      <c r="AC94" s="45">
        <v>28.052982677968764</v>
      </c>
      <c r="AD94" s="45">
        <v>0</v>
      </c>
      <c r="AE94" s="45">
        <v>0</v>
      </c>
      <c r="AF94" s="45">
        <v>60.948672666396192</v>
      </c>
      <c r="AH94" s="43" t="s">
        <v>274</v>
      </c>
      <c r="AI94" t="s">
        <v>96</v>
      </c>
      <c r="AJ94" s="45">
        <v>3.0291611306526076</v>
      </c>
      <c r="AK94" s="45">
        <v>28.052982677968764</v>
      </c>
      <c r="AL94" s="45">
        <v>0</v>
      </c>
      <c r="AM94" s="45">
        <v>0</v>
      </c>
      <c r="AN94" s="45">
        <v>60.948672666396192</v>
      </c>
    </row>
    <row r="95" spans="2:40" x14ac:dyDescent="0.45">
      <c r="B95" s="43" t="s">
        <v>274</v>
      </c>
      <c r="C95" t="s">
        <v>91</v>
      </c>
      <c r="D95" s="45">
        <v>3.0291611306526076</v>
      </c>
      <c r="E95" s="45">
        <v>28.052982677968764</v>
      </c>
      <c r="F95" s="45">
        <v>0</v>
      </c>
      <c r="G95" s="45">
        <v>0</v>
      </c>
      <c r="H95" s="45">
        <v>60.948672666396192</v>
      </c>
      <c r="J95" s="43" t="s">
        <v>274</v>
      </c>
      <c r="K95" t="s">
        <v>91</v>
      </c>
      <c r="L95" s="45">
        <v>3.0291611306526076</v>
      </c>
      <c r="M95" s="45">
        <v>28.052982677968764</v>
      </c>
      <c r="N95" s="45">
        <v>0</v>
      </c>
      <c r="O95" s="45">
        <v>0</v>
      </c>
      <c r="P95" s="45">
        <v>60.948672666396192</v>
      </c>
      <c r="R95" s="43" t="s">
        <v>274</v>
      </c>
      <c r="S95" t="s">
        <v>91</v>
      </c>
      <c r="T95" s="45">
        <v>3.0291611306526076</v>
      </c>
      <c r="U95" s="45">
        <v>28.052982677968764</v>
      </c>
      <c r="V95" s="45">
        <v>0</v>
      </c>
      <c r="W95" s="45">
        <v>0</v>
      </c>
      <c r="X95" s="45">
        <v>60.948672666396192</v>
      </c>
      <c r="Z95" s="43" t="s">
        <v>274</v>
      </c>
      <c r="AA95" t="s">
        <v>91</v>
      </c>
      <c r="AB95" s="45">
        <v>3.0291611306526076</v>
      </c>
      <c r="AC95" s="45">
        <v>28.052982677968764</v>
      </c>
      <c r="AD95" s="45">
        <v>0</v>
      </c>
      <c r="AE95" s="45">
        <v>0</v>
      </c>
      <c r="AF95" s="45">
        <v>60.948672666396192</v>
      </c>
      <c r="AH95" s="43" t="s">
        <v>274</v>
      </c>
      <c r="AI95" t="s">
        <v>91</v>
      </c>
      <c r="AJ95" s="45">
        <v>3.0291611306526076</v>
      </c>
      <c r="AK95" s="45">
        <v>28.052982677968764</v>
      </c>
      <c r="AL95" s="45">
        <v>0</v>
      </c>
      <c r="AM95" s="45">
        <v>0</v>
      </c>
      <c r="AN95" s="45">
        <v>60.948672666396192</v>
      </c>
    </row>
    <row r="96" spans="2:40" x14ac:dyDescent="0.45">
      <c r="B96" s="43" t="s">
        <v>274</v>
      </c>
      <c r="C96" t="s">
        <v>89</v>
      </c>
      <c r="D96" s="45">
        <v>3.0291611306526076</v>
      </c>
      <c r="E96" s="45">
        <v>28.052982677968764</v>
      </c>
      <c r="F96" s="45">
        <v>0</v>
      </c>
      <c r="G96" s="45">
        <v>0</v>
      </c>
      <c r="H96" s="45">
        <v>60.948672666396192</v>
      </c>
      <c r="J96" s="43" t="s">
        <v>274</v>
      </c>
      <c r="K96" t="s">
        <v>89</v>
      </c>
      <c r="L96" s="45">
        <v>3.0291611306526076</v>
      </c>
      <c r="M96" s="45">
        <v>28.052982677968764</v>
      </c>
      <c r="N96" s="45">
        <v>0</v>
      </c>
      <c r="O96" s="45">
        <v>0</v>
      </c>
      <c r="P96" s="45">
        <v>60.948672666396192</v>
      </c>
      <c r="R96" s="43" t="s">
        <v>274</v>
      </c>
      <c r="S96" t="s">
        <v>89</v>
      </c>
      <c r="T96" s="45">
        <v>3.0291611306526076</v>
      </c>
      <c r="U96" s="45">
        <v>28.052982677968764</v>
      </c>
      <c r="V96" s="45">
        <v>0</v>
      </c>
      <c r="W96" s="45">
        <v>0</v>
      </c>
      <c r="X96" s="45">
        <v>60.948672666396192</v>
      </c>
      <c r="Z96" s="43" t="s">
        <v>274</v>
      </c>
      <c r="AA96" t="s">
        <v>89</v>
      </c>
      <c r="AB96" s="45">
        <v>3.0291611306526076</v>
      </c>
      <c r="AC96" s="45">
        <v>28.052982677968764</v>
      </c>
      <c r="AD96" s="45">
        <v>0</v>
      </c>
      <c r="AE96" s="45">
        <v>0</v>
      </c>
      <c r="AF96" s="45">
        <v>60.948672666396192</v>
      </c>
      <c r="AH96" s="43" t="s">
        <v>274</v>
      </c>
      <c r="AI96" t="s">
        <v>89</v>
      </c>
      <c r="AJ96" s="45">
        <v>3.0291611306526076</v>
      </c>
      <c r="AK96" s="45">
        <v>28.052982677968764</v>
      </c>
      <c r="AL96" s="45">
        <v>0</v>
      </c>
      <c r="AM96" s="45">
        <v>0</v>
      </c>
      <c r="AN96" s="45">
        <v>60.948672666396192</v>
      </c>
    </row>
    <row r="97" spans="2:40" x14ac:dyDescent="0.45">
      <c r="B97" s="43" t="s">
        <v>274</v>
      </c>
      <c r="C97" t="s">
        <v>90</v>
      </c>
      <c r="D97" s="45">
        <v>3.0291611306526076</v>
      </c>
      <c r="E97" s="45">
        <v>28.052982677968764</v>
      </c>
      <c r="F97" s="45">
        <v>0</v>
      </c>
      <c r="G97" s="45">
        <v>0</v>
      </c>
      <c r="H97" s="45">
        <v>60.948672666396192</v>
      </c>
      <c r="J97" s="43" t="s">
        <v>274</v>
      </c>
      <c r="K97" t="s">
        <v>90</v>
      </c>
      <c r="L97" s="45">
        <v>3.0291611306526076</v>
      </c>
      <c r="M97" s="45">
        <v>28.052982677968764</v>
      </c>
      <c r="N97" s="45">
        <v>0</v>
      </c>
      <c r="O97" s="45">
        <v>0</v>
      </c>
      <c r="P97" s="45">
        <v>60.948672666396192</v>
      </c>
      <c r="R97" s="43" t="s">
        <v>274</v>
      </c>
      <c r="S97" t="s">
        <v>90</v>
      </c>
      <c r="T97" s="45">
        <v>3.0291611306526076</v>
      </c>
      <c r="U97" s="45">
        <v>28.052982677968764</v>
      </c>
      <c r="V97" s="45">
        <v>0</v>
      </c>
      <c r="W97" s="45">
        <v>0</v>
      </c>
      <c r="X97" s="45">
        <v>60.948672666396192</v>
      </c>
      <c r="Z97" s="43" t="s">
        <v>274</v>
      </c>
      <c r="AA97" t="s">
        <v>90</v>
      </c>
      <c r="AB97" s="45">
        <v>3.0291611306526076</v>
      </c>
      <c r="AC97" s="45">
        <v>28.052982677968764</v>
      </c>
      <c r="AD97" s="45">
        <v>0</v>
      </c>
      <c r="AE97" s="45">
        <v>0</v>
      </c>
      <c r="AF97" s="45">
        <v>60.948672666396192</v>
      </c>
      <c r="AH97" s="43" t="s">
        <v>274</v>
      </c>
      <c r="AI97" t="s">
        <v>90</v>
      </c>
      <c r="AJ97" s="45">
        <v>3.0291611306526076</v>
      </c>
      <c r="AK97" s="45">
        <v>28.052982677968764</v>
      </c>
      <c r="AL97" s="45">
        <v>0</v>
      </c>
      <c r="AM97" s="45">
        <v>0</v>
      </c>
      <c r="AN97" s="45">
        <v>60.948672666396192</v>
      </c>
    </row>
    <row r="98" spans="2:40" x14ac:dyDescent="0.45">
      <c r="B98" s="43" t="s">
        <v>274</v>
      </c>
      <c r="C98" t="s">
        <v>86</v>
      </c>
      <c r="D98" s="45">
        <v>3.0291611306526076</v>
      </c>
      <c r="E98" s="45">
        <v>28.052982677968764</v>
      </c>
      <c r="F98" s="45">
        <v>0</v>
      </c>
      <c r="G98" s="45">
        <v>0</v>
      </c>
      <c r="H98" s="45">
        <v>60.948672666396192</v>
      </c>
      <c r="J98" s="43" t="s">
        <v>274</v>
      </c>
      <c r="K98" t="s">
        <v>86</v>
      </c>
      <c r="L98" s="45">
        <v>3.0291611306526076</v>
      </c>
      <c r="M98" s="45">
        <v>28.052982677968764</v>
      </c>
      <c r="N98" s="45">
        <v>0</v>
      </c>
      <c r="O98" s="45">
        <v>0</v>
      </c>
      <c r="P98" s="45">
        <v>60.948672666396192</v>
      </c>
      <c r="R98" s="43" t="s">
        <v>274</v>
      </c>
      <c r="S98" t="s">
        <v>86</v>
      </c>
      <c r="T98" s="45">
        <v>3.0291611306526076</v>
      </c>
      <c r="U98" s="45">
        <v>28.052982677968764</v>
      </c>
      <c r="V98" s="45">
        <v>0</v>
      </c>
      <c r="W98" s="45">
        <v>0</v>
      </c>
      <c r="X98" s="45">
        <v>60.948672666396192</v>
      </c>
      <c r="Z98" s="43" t="s">
        <v>274</v>
      </c>
      <c r="AA98" t="s">
        <v>86</v>
      </c>
      <c r="AB98" s="45">
        <v>3.0291611306526076</v>
      </c>
      <c r="AC98" s="45">
        <v>28.052982677968764</v>
      </c>
      <c r="AD98" s="45">
        <v>0</v>
      </c>
      <c r="AE98" s="45">
        <v>0</v>
      </c>
      <c r="AF98" s="45">
        <v>60.948672666396192</v>
      </c>
      <c r="AH98" s="43" t="s">
        <v>274</v>
      </c>
      <c r="AI98" t="s">
        <v>86</v>
      </c>
      <c r="AJ98" s="45">
        <v>3.0291611306526076</v>
      </c>
      <c r="AK98" s="45">
        <v>28.052982677968764</v>
      </c>
      <c r="AL98" s="45">
        <v>0</v>
      </c>
      <c r="AM98" s="45">
        <v>0</v>
      </c>
      <c r="AN98" s="45">
        <v>60.948672666396192</v>
      </c>
    </row>
    <row r="99" spans="2:40" x14ac:dyDescent="0.45">
      <c r="B99" s="43" t="s">
        <v>274</v>
      </c>
      <c r="C99" t="s">
        <v>82</v>
      </c>
      <c r="D99" s="45">
        <v>3.0291611306526076</v>
      </c>
      <c r="E99" s="45">
        <v>28.052982677968764</v>
      </c>
      <c r="F99" s="45">
        <v>0</v>
      </c>
      <c r="G99" s="45">
        <v>0</v>
      </c>
      <c r="H99" s="45">
        <v>60.948672666396192</v>
      </c>
      <c r="J99" s="43" t="s">
        <v>274</v>
      </c>
      <c r="K99" t="s">
        <v>82</v>
      </c>
      <c r="L99" s="45">
        <v>3.0291611306526076</v>
      </c>
      <c r="M99" s="45">
        <v>28.052982677968764</v>
      </c>
      <c r="N99" s="45">
        <v>0</v>
      </c>
      <c r="O99" s="45">
        <v>0</v>
      </c>
      <c r="P99" s="45">
        <v>60.948672666396192</v>
      </c>
      <c r="R99" s="43" t="s">
        <v>274</v>
      </c>
      <c r="S99" t="s">
        <v>82</v>
      </c>
      <c r="T99" s="45">
        <v>3.0291611306526076</v>
      </c>
      <c r="U99" s="45">
        <v>28.052982677968764</v>
      </c>
      <c r="V99" s="45">
        <v>0</v>
      </c>
      <c r="W99" s="45">
        <v>0</v>
      </c>
      <c r="X99" s="45">
        <v>60.948672666396192</v>
      </c>
      <c r="Z99" s="43" t="s">
        <v>274</v>
      </c>
      <c r="AA99" t="s">
        <v>82</v>
      </c>
      <c r="AB99" s="45">
        <v>3.0291611306526076</v>
      </c>
      <c r="AC99" s="45">
        <v>28.052982677968764</v>
      </c>
      <c r="AD99" s="45">
        <v>0</v>
      </c>
      <c r="AE99" s="45">
        <v>0</v>
      </c>
      <c r="AF99" s="45">
        <v>60.948672666396192</v>
      </c>
      <c r="AH99" s="43" t="s">
        <v>274</v>
      </c>
      <c r="AI99" t="s">
        <v>82</v>
      </c>
      <c r="AJ99" s="45">
        <v>3.0291611306526076</v>
      </c>
      <c r="AK99" s="45">
        <v>28.052982677968764</v>
      </c>
      <c r="AL99" s="45">
        <v>0</v>
      </c>
      <c r="AM99" s="45">
        <v>0</v>
      </c>
      <c r="AN99" s="45">
        <v>60.948672666396192</v>
      </c>
    </row>
    <row r="100" spans="2:40" x14ac:dyDescent="0.45">
      <c r="B100" s="43" t="s">
        <v>274</v>
      </c>
      <c r="C100" t="s">
        <v>84</v>
      </c>
      <c r="D100" s="45">
        <v>3.0291611306526076</v>
      </c>
      <c r="E100" s="45">
        <v>28.052982677968764</v>
      </c>
      <c r="F100" s="45">
        <v>0</v>
      </c>
      <c r="G100" s="45">
        <v>0</v>
      </c>
      <c r="H100" s="45">
        <v>60.948672666396192</v>
      </c>
      <c r="J100" s="43" t="s">
        <v>274</v>
      </c>
      <c r="K100" t="s">
        <v>84</v>
      </c>
      <c r="L100" s="45">
        <v>3.0291611306526076</v>
      </c>
      <c r="M100" s="45">
        <v>28.052982677968764</v>
      </c>
      <c r="N100" s="45">
        <v>0</v>
      </c>
      <c r="O100" s="45">
        <v>0</v>
      </c>
      <c r="P100" s="45">
        <v>60.948672666396192</v>
      </c>
      <c r="R100" s="43" t="s">
        <v>274</v>
      </c>
      <c r="S100" t="s">
        <v>84</v>
      </c>
      <c r="T100" s="45">
        <v>3.0291611306526076</v>
      </c>
      <c r="U100" s="45">
        <v>28.052982677968764</v>
      </c>
      <c r="V100" s="45">
        <v>0</v>
      </c>
      <c r="W100" s="45">
        <v>0</v>
      </c>
      <c r="X100" s="45">
        <v>60.948672666396192</v>
      </c>
      <c r="Z100" s="43" t="s">
        <v>274</v>
      </c>
      <c r="AA100" t="s">
        <v>84</v>
      </c>
      <c r="AB100" s="45">
        <v>3.0291611306526076</v>
      </c>
      <c r="AC100" s="45">
        <v>28.052982677968764</v>
      </c>
      <c r="AD100" s="45">
        <v>0</v>
      </c>
      <c r="AE100" s="45">
        <v>0</v>
      </c>
      <c r="AF100" s="45">
        <v>60.948672666396192</v>
      </c>
      <c r="AH100" s="43" t="s">
        <v>274</v>
      </c>
      <c r="AI100" t="s">
        <v>84</v>
      </c>
      <c r="AJ100" s="45">
        <v>3.0291611306526076</v>
      </c>
      <c r="AK100" s="45">
        <v>28.052982677968764</v>
      </c>
      <c r="AL100" s="45">
        <v>0</v>
      </c>
      <c r="AM100" s="45">
        <v>0</v>
      </c>
      <c r="AN100" s="45">
        <v>60.948672666396192</v>
      </c>
    </row>
    <row r="101" spans="2:40" x14ac:dyDescent="0.45">
      <c r="B101" s="43" t="s">
        <v>274</v>
      </c>
      <c r="C101" t="s">
        <v>275</v>
      </c>
      <c r="D101" s="45">
        <v>3.0291611306526076</v>
      </c>
      <c r="E101" s="45">
        <v>28.052982677968764</v>
      </c>
      <c r="F101" s="45">
        <v>0</v>
      </c>
      <c r="G101" s="45">
        <v>0</v>
      </c>
      <c r="H101" s="45">
        <v>60.948672666396192</v>
      </c>
      <c r="J101" s="43" t="s">
        <v>274</v>
      </c>
      <c r="K101" t="s">
        <v>275</v>
      </c>
      <c r="L101" s="45">
        <v>3.0291611306526076</v>
      </c>
      <c r="M101" s="45">
        <v>28.052982677968764</v>
      </c>
      <c r="N101" s="45">
        <v>0</v>
      </c>
      <c r="O101" s="45">
        <v>0</v>
      </c>
      <c r="P101" s="45">
        <v>60.948672666396192</v>
      </c>
      <c r="R101" s="43" t="s">
        <v>274</v>
      </c>
      <c r="S101" t="s">
        <v>275</v>
      </c>
      <c r="T101" s="45">
        <v>3.0291611306526076</v>
      </c>
      <c r="U101" s="45">
        <v>28.052982677968764</v>
      </c>
      <c r="V101" s="45">
        <v>0</v>
      </c>
      <c r="W101" s="45">
        <v>0</v>
      </c>
      <c r="X101" s="45">
        <v>60.948672666396192</v>
      </c>
      <c r="Z101" s="43" t="s">
        <v>274</v>
      </c>
      <c r="AA101" t="s">
        <v>275</v>
      </c>
      <c r="AB101" s="45">
        <v>3.0291611306526076</v>
      </c>
      <c r="AC101" s="45">
        <v>28.052982677968764</v>
      </c>
      <c r="AD101" s="45">
        <v>0</v>
      </c>
      <c r="AE101" s="45">
        <v>0</v>
      </c>
      <c r="AF101" s="45">
        <v>60.948672666396192</v>
      </c>
      <c r="AH101" s="43" t="s">
        <v>274</v>
      </c>
      <c r="AI101" t="s">
        <v>275</v>
      </c>
      <c r="AJ101" s="45">
        <v>3.0291611306526076</v>
      </c>
      <c r="AK101" s="45">
        <v>28.052982677968764</v>
      </c>
      <c r="AL101" s="45">
        <v>0</v>
      </c>
      <c r="AM101" s="45">
        <v>0</v>
      </c>
      <c r="AN101" s="45">
        <v>60.948672666396192</v>
      </c>
    </row>
    <row r="102" spans="2:40" x14ac:dyDescent="0.45">
      <c r="B102" s="43" t="s">
        <v>274</v>
      </c>
      <c r="C102" t="s">
        <v>276</v>
      </c>
      <c r="D102" s="45">
        <v>3.0291611306526076</v>
      </c>
      <c r="E102" s="45">
        <v>28.052982677968764</v>
      </c>
      <c r="F102" s="45">
        <v>0</v>
      </c>
      <c r="G102" s="45">
        <v>0</v>
      </c>
      <c r="H102" s="45">
        <v>60.948672666396192</v>
      </c>
      <c r="J102" s="43" t="s">
        <v>274</v>
      </c>
      <c r="K102" t="s">
        <v>276</v>
      </c>
      <c r="L102" s="45">
        <v>3.0291611306526076</v>
      </c>
      <c r="M102" s="45">
        <v>28.052982677968764</v>
      </c>
      <c r="N102" s="45">
        <v>0</v>
      </c>
      <c r="O102" s="45">
        <v>0</v>
      </c>
      <c r="P102" s="45">
        <v>60.948672666396192</v>
      </c>
      <c r="R102" s="43" t="s">
        <v>274</v>
      </c>
      <c r="S102" t="s">
        <v>276</v>
      </c>
      <c r="T102" s="45">
        <v>3.0291611306526076</v>
      </c>
      <c r="U102" s="45">
        <v>28.052982677968764</v>
      </c>
      <c r="V102" s="45">
        <v>0</v>
      </c>
      <c r="W102" s="45">
        <v>0</v>
      </c>
      <c r="X102" s="45">
        <v>60.948672666396192</v>
      </c>
      <c r="Z102" s="43" t="s">
        <v>274</v>
      </c>
      <c r="AA102" t="s">
        <v>276</v>
      </c>
      <c r="AB102" s="45">
        <v>3.0291611306526076</v>
      </c>
      <c r="AC102" s="45">
        <v>28.052982677968764</v>
      </c>
      <c r="AD102" s="45">
        <v>0</v>
      </c>
      <c r="AE102" s="45">
        <v>0</v>
      </c>
      <c r="AF102" s="45">
        <v>60.948672666396192</v>
      </c>
      <c r="AH102" s="43" t="s">
        <v>274</v>
      </c>
      <c r="AI102" t="s">
        <v>276</v>
      </c>
      <c r="AJ102" s="45">
        <v>3.0291611306526076</v>
      </c>
      <c r="AK102" s="45">
        <v>28.052982677968764</v>
      </c>
      <c r="AL102" s="45">
        <v>0</v>
      </c>
      <c r="AM102" s="45">
        <v>0</v>
      </c>
      <c r="AN102" s="45">
        <v>60.948672666396192</v>
      </c>
    </row>
    <row r="103" spans="2:40" x14ac:dyDescent="0.45">
      <c r="B103" s="43" t="s">
        <v>274</v>
      </c>
      <c r="C103" t="s">
        <v>95</v>
      </c>
      <c r="D103" s="45">
        <v>3.0291611306526076</v>
      </c>
      <c r="E103" s="45">
        <v>28.052982677968764</v>
      </c>
      <c r="F103" s="45">
        <v>0</v>
      </c>
      <c r="G103" s="45">
        <v>0</v>
      </c>
      <c r="H103" s="45">
        <v>60.948672666396192</v>
      </c>
      <c r="J103" s="43" t="s">
        <v>274</v>
      </c>
      <c r="K103" t="s">
        <v>95</v>
      </c>
      <c r="L103" s="45">
        <v>3.0291611306526076</v>
      </c>
      <c r="M103" s="45">
        <v>28.052982677968764</v>
      </c>
      <c r="N103" s="45">
        <v>0</v>
      </c>
      <c r="O103" s="45">
        <v>0</v>
      </c>
      <c r="P103" s="45">
        <v>60.948672666396192</v>
      </c>
      <c r="R103" s="43" t="s">
        <v>274</v>
      </c>
      <c r="S103" t="s">
        <v>95</v>
      </c>
      <c r="T103" s="45">
        <v>3.0291611306526076</v>
      </c>
      <c r="U103" s="45">
        <v>28.052982677968764</v>
      </c>
      <c r="V103" s="45">
        <v>0</v>
      </c>
      <c r="W103" s="45">
        <v>0</v>
      </c>
      <c r="X103" s="45">
        <v>60.948672666396192</v>
      </c>
      <c r="Z103" s="43" t="s">
        <v>274</v>
      </c>
      <c r="AA103" t="s">
        <v>95</v>
      </c>
      <c r="AB103" s="45">
        <v>3.0291611306526076</v>
      </c>
      <c r="AC103" s="45">
        <v>28.052982677968764</v>
      </c>
      <c r="AD103" s="45">
        <v>0</v>
      </c>
      <c r="AE103" s="45">
        <v>0</v>
      </c>
      <c r="AF103" s="45">
        <v>60.948672666396192</v>
      </c>
      <c r="AH103" s="43" t="s">
        <v>274</v>
      </c>
      <c r="AI103" t="s">
        <v>95</v>
      </c>
      <c r="AJ103" s="45">
        <v>3.0291611306526076</v>
      </c>
      <c r="AK103" s="45">
        <v>28.052982677968764</v>
      </c>
      <c r="AL103" s="45">
        <v>0</v>
      </c>
      <c r="AM103" s="45">
        <v>0</v>
      </c>
      <c r="AN103" s="45">
        <v>60.948672666396192</v>
      </c>
    </row>
    <row r="104" spans="2:40" x14ac:dyDescent="0.45">
      <c r="B104" s="43" t="s">
        <v>274</v>
      </c>
      <c r="C104" t="s">
        <v>93</v>
      </c>
      <c r="D104" s="45">
        <v>3.0291611306526076</v>
      </c>
      <c r="E104" s="45">
        <v>28.052982677968764</v>
      </c>
      <c r="F104" s="45">
        <v>0</v>
      </c>
      <c r="G104" s="45">
        <v>0</v>
      </c>
      <c r="H104" s="45">
        <v>60.948672666396192</v>
      </c>
      <c r="J104" s="43" t="s">
        <v>274</v>
      </c>
      <c r="K104" t="s">
        <v>93</v>
      </c>
      <c r="L104" s="45">
        <v>3.0291611306526076</v>
      </c>
      <c r="M104" s="45">
        <v>28.052982677968764</v>
      </c>
      <c r="N104" s="45">
        <v>0</v>
      </c>
      <c r="O104" s="45">
        <v>0</v>
      </c>
      <c r="P104" s="45">
        <v>60.948672666396192</v>
      </c>
      <c r="R104" s="43" t="s">
        <v>274</v>
      </c>
      <c r="S104" t="s">
        <v>93</v>
      </c>
      <c r="T104" s="45">
        <v>3.0291611306526076</v>
      </c>
      <c r="U104" s="45">
        <v>28.052982677968764</v>
      </c>
      <c r="V104" s="45">
        <v>0</v>
      </c>
      <c r="W104" s="45">
        <v>0</v>
      </c>
      <c r="X104" s="45">
        <v>60.948672666396192</v>
      </c>
      <c r="Z104" s="43" t="s">
        <v>274</v>
      </c>
      <c r="AA104" t="s">
        <v>93</v>
      </c>
      <c r="AB104" s="45">
        <v>3.0291611306526076</v>
      </c>
      <c r="AC104" s="45">
        <v>28.052982677968764</v>
      </c>
      <c r="AD104" s="45">
        <v>0</v>
      </c>
      <c r="AE104" s="45">
        <v>0</v>
      </c>
      <c r="AF104" s="45">
        <v>60.948672666396192</v>
      </c>
      <c r="AH104" s="43" t="s">
        <v>274</v>
      </c>
      <c r="AI104" t="s">
        <v>93</v>
      </c>
      <c r="AJ104" s="45">
        <v>3.0291611306526076</v>
      </c>
      <c r="AK104" s="45">
        <v>28.052982677968764</v>
      </c>
      <c r="AL104" s="45">
        <v>0</v>
      </c>
      <c r="AM104" s="45">
        <v>0</v>
      </c>
      <c r="AN104" s="45">
        <v>60.948672666396192</v>
      </c>
    </row>
    <row r="105" spans="2:40" x14ac:dyDescent="0.45">
      <c r="B105" s="43" t="s">
        <v>274</v>
      </c>
      <c r="C105" t="s">
        <v>87</v>
      </c>
      <c r="D105" s="45">
        <v>3.0291611306526076</v>
      </c>
      <c r="E105" s="45">
        <v>28.052982677968764</v>
      </c>
      <c r="F105" s="45">
        <v>0</v>
      </c>
      <c r="G105" s="45">
        <v>0</v>
      </c>
      <c r="H105" s="45">
        <v>60.948672666396192</v>
      </c>
      <c r="J105" s="43" t="s">
        <v>274</v>
      </c>
      <c r="K105" t="s">
        <v>87</v>
      </c>
      <c r="L105" s="45">
        <v>3.0291611306526076</v>
      </c>
      <c r="M105" s="45">
        <v>28.052982677968764</v>
      </c>
      <c r="N105" s="45">
        <v>0</v>
      </c>
      <c r="O105" s="45">
        <v>0</v>
      </c>
      <c r="P105" s="45">
        <v>60.948672666396192</v>
      </c>
      <c r="R105" s="43" t="s">
        <v>274</v>
      </c>
      <c r="S105" t="s">
        <v>87</v>
      </c>
      <c r="T105" s="45">
        <v>3.0291611306526076</v>
      </c>
      <c r="U105" s="45">
        <v>28.052982677968764</v>
      </c>
      <c r="V105" s="45">
        <v>0</v>
      </c>
      <c r="W105" s="45">
        <v>0</v>
      </c>
      <c r="X105" s="45">
        <v>60.948672666396192</v>
      </c>
      <c r="Z105" s="43" t="s">
        <v>274</v>
      </c>
      <c r="AA105" t="s">
        <v>87</v>
      </c>
      <c r="AB105" s="45">
        <v>3.0291611306526076</v>
      </c>
      <c r="AC105" s="45">
        <v>28.052982677968764</v>
      </c>
      <c r="AD105" s="45">
        <v>0</v>
      </c>
      <c r="AE105" s="45">
        <v>0</v>
      </c>
      <c r="AF105" s="45">
        <v>60.948672666396192</v>
      </c>
      <c r="AH105" s="43" t="s">
        <v>274</v>
      </c>
      <c r="AI105" t="s">
        <v>87</v>
      </c>
      <c r="AJ105" s="45">
        <v>3.0291611306526076</v>
      </c>
      <c r="AK105" s="45">
        <v>28.052982677968764</v>
      </c>
      <c r="AL105" s="45">
        <v>0</v>
      </c>
      <c r="AM105" s="45">
        <v>0</v>
      </c>
      <c r="AN105" s="45">
        <v>60.948672666396192</v>
      </c>
    </row>
    <row r="106" spans="2:40" x14ac:dyDescent="0.45">
      <c r="B106" s="43" t="s">
        <v>274</v>
      </c>
      <c r="C106" t="s">
        <v>88</v>
      </c>
      <c r="D106" s="45">
        <v>3.0291611306526076</v>
      </c>
      <c r="E106" s="45">
        <v>28.052982677968764</v>
      </c>
      <c r="F106" s="45">
        <v>0</v>
      </c>
      <c r="G106" s="45">
        <v>0</v>
      </c>
      <c r="H106" s="45">
        <v>60.948672666396192</v>
      </c>
      <c r="J106" s="43" t="s">
        <v>274</v>
      </c>
      <c r="K106" t="s">
        <v>88</v>
      </c>
      <c r="L106" s="45">
        <v>3.0291611306526076</v>
      </c>
      <c r="M106" s="45">
        <v>28.052982677968764</v>
      </c>
      <c r="N106" s="45">
        <v>0</v>
      </c>
      <c r="O106" s="45">
        <v>0</v>
      </c>
      <c r="P106" s="45">
        <v>60.948672666396192</v>
      </c>
      <c r="R106" s="43" t="s">
        <v>274</v>
      </c>
      <c r="S106" t="s">
        <v>88</v>
      </c>
      <c r="T106" s="45">
        <v>3.0291611306526076</v>
      </c>
      <c r="U106" s="45">
        <v>28.052982677968764</v>
      </c>
      <c r="V106" s="45">
        <v>0</v>
      </c>
      <c r="W106" s="45">
        <v>0</v>
      </c>
      <c r="X106" s="45">
        <v>60.948672666396192</v>
      </c>
      <c r="Z106" s="43" t="s">
        <v>274</v>
      </c>
      <c r="AA106" t="s">
        <v>88</v>
      </c>
      <c r="AB106" s="45">
        <v>3.0291611306526076</v>
      </c>
      <c r="AC106" s="45">
        <v>28.052982677968764</v>
      </c>
      <c r="AD106" s="45">
        <v>0</v>
      </c>
      <c r="AE106" s="45">
        <v>0</v>
      </c>
      <c r="AF106" s="45">
        <v>60.948672666396192</v>
      </c>
      <c r="AH106" s="43" t="s">
        <v>274</v>
      </c>
      <c r="AI106" t="s">
        <v>88</v>
      </c>
      <c r="AJ106" s="45">
        <v>3.0291611306526076</v>
      </c>
      <c r="AK106" s="45">
        <v>28.052982677968764</v>
      </c>
      <c r="AL106" s="45">
        <v>0</v>
      </c>
      <c r="AM106" s="45">
        <v>0</v>
      </c>
      <c r="AN106" s="45">
        <v>60.948672666396192</v>
      </c>
    </row>
    <row r="108" spans="2:40" x14ac:dyDescent="0.45">
      <c r="T108" s="113" t="s">
        <v>249</v>
      </c>
      <c r="U108" s="116"/>
      <c r="V108" s="116"/>
      <c r="W108" s="116"/>
      <c r="X108" s="117"/>
      <c r="AB108" s="113" t="s">
        <v>249</v>
      </c>
      <c r="AC108" s="114"/>
      <c r="AD108" s="114"/>
      <c r="AE108" s="114"/>
      <c r="AF108" s="115"/>
      <c r="AJ108" s="113" t="s">
        <v>249</v>
      </c>
      <c r="AK108" s="114"/>
      <c r="AL108" s="114"/>
      <c r="AM108" s="114"/>
      <c r="AN108" s="115"/>
    </row>
    <row r="109" spans="2:40" x14ac:dyDescent="0.45">
      <c r="L109" s="113" t="s">
        <v>249</v>
      </c>
      <c r="M109" s="116"/>
      <c r="N109" s="116"/>
      <c r="O109" s="116"/>
      <c r="P109" s="117"/>
      <c r="T109" s="50"/>
      <c r="U109" s="1"/>
      <c r="V109" s="1"/>
      <c r="W109" s="1"/>
      <c r="X109" s="1"/>
      <c r="AB109" s="50"/>
      <c r="AC109" s="1"/>
      <c r="AD109" s="1"/>
      <c r="AE109" s="1"/>
      <c r="AF109" s="1"/>
      <c r="AJ109" s="50"/>
      <c r="AK109" s="1"/>
      <c r="AL109" s="1"/>
      <c r="AM109" s="1"/>
      <c r="AN109" s="1"/>
    </row>
    <row r="110" spans="2:40" x14ac:dyDescent="0.45">
      <c r="B110" s="46" t="s">
        <v>251</v>
      </c>
      <c r="C110" s="47"/>
      <c r="J110" s="46" t="s">
        <v>251</v>
      </c>
      <c r="K110" s="47"/>
      <c r="L110" s="50"/>
      <c r="M110" s="1"/>
      <c r="N110" s="1"/>
      <c r="O110" s="1"/>
      <c r="P110" s="1"/>
      <c r="T110" s="48"/>
      <c r="U110" s="48"/>
      <c r="V110" s="48"/>
      <c r="W110" s="48"/>
      <c r="X110" s="48"/>
      <c r="AB110" s="48"/>
      <c r="AC110" s="48"/>
      <c r="AD110" s="48"/>
      <c r="AE110" s="48"/>
      <c r="AF110" s="48"/>
      <c r="AJ110" s="48"/>
      <c r="AK110" s="48"/>
      <c r="AL110" s="48"/>
      <c r="AM110" s="48"/>
      <c r="AN110" s="48"/>
    </row>
    <row r="111" spans="2:40" x14ac:dyDescent="0.45">
      <c r="B111" s="46" t="s">
        <v>252</v>
      </c>
      <c r="C111" s="47"/>
      <c r="J111" s="46" t="s">
        <v>252</v>
      </c>
      <c r="K111" s="47"/>
      <c r="L111" s="49">
        <v>0</v>
      </c>
      <c r="M111" s="49">
        <v>0</v>
      </c>
      <c r="N111" s="49" t="s">
        <v>277</v>
      </c>
      <c r="O111" s="49" t="s">
        <v>277</v>
      </c>
      <c r="P111" s="49">
        <v>0</v>
      </c>
      <c r="T111" s="49">
        <v>0</v>
      </c>
      <c r="U111" s="49">
        <v>0</v>
      </c>
      <c r="V111" s="49" t="s">
        <v>277</v>
      </c>
      <c r="W111" s="49" t="s">
        <v>277</v>
      </c>
      <c r="X111" s="49">
        <v>0</v>
      </c>
      <c r="AB111" s="49">
        <v>0</v>
      </c>
      <c r="AC111" s="49">
        <v>0</v>
      </c>
      <c r="AD111" s="49" t="s">
        <v>277</v>
      </c>
      <c r="AE111" s="49" t="s">
        <v>277</v>
      </c>
      <c r="AF111" s="49">
        <v>0</v>
      </c>
      <c r="AJ111" s="49">
        <v>0</v>
      </c>
      <c r="AK111" s="49">
        <v>0</v>
      </c>
      <c r="AL111" s="49" t="s">
        <v>277</v>
      </c>
      <c r="AM111" s="49" t="s">
        <v>277</v>
      </c>
      <c r="AN111" s="49">
        <v>0</v>
      </c>
    </row>
    <row r="112" spans="2:40" x14ac:dyDescent="0.45">
      <c r="B112" s="46" t="s">
        <v>252</v>
      </c>
      <c r="C112" s="47" t="s">
        <v>31</v>
      </c>
      <c r="J112" s="46" t="s">
        <v>252</v>
      </c>
      <c r="K112" s="47" t="s">
        <v>31</v>
      </c>
      <c r="L112" s="49">
        <v>0</v>
      </c>
      <c r="M112" s="49">
        <v>0</v>
      </c>
      <c r="N112" s="49" t="s">
        <v>277</v>
      </c>
      <c r="O112" s="49" t="s">
        <v>277</v>
      </c>
      <c r="P112" s="49">
        <v>0</v>
      </c>
      <c r="T112" s="49">
        <v>0</v>
      </c>
      <c r="U112" s="49">
        <v>0</v>
      </c>
      <c r="V112" s="49" t="s">
        <v>277</v>
      </c>
      <c r="W112" s="49" t="s">
        <v>277</v>
      </c>
      <c r="X112" s="49">
        <v>0</v>
      </c>
      <c r="AB112" s="49">
        <v>0</v>
      </c>
      <c r="AC112" s="49">
        <v>0</v>
      </c>
      <c r="AD112" s="49" t="s">
        <v>277</v>
      </c>
      <c r="AE112" s="49" t="s">
        <v>277</v>
      </c>
      <c r="AF112" s="49">
        <v>0</v>
      </c>
      <c r="AJ112" s="49">
        <v>0</v>
      </c>
      <c r="AK112" s="49">
        <v>0</v>
      </c>
      <c r="AL112" s="49" t="s">
        <v>277</v>
      </c>
      <c r="AM112" s="49" t="s">
        <v>277</v>
      </c>
      <c r="AN112" s="49">
        <v>0</v>
      </c>
    </row>
    <row r="113" spans="2:40" x14ac:dyDescent="0.45">
      <c r="B113" s="46" t="s">
        <v>252</v>
      </c>
      <c r="C113" s="47" t="s">
        <v>253</v>
      </c>
      <c r="J113" s="46" t="s">
        <v>252</v>
      </c>
      <c r="K113" s="47" t="s">
        <v>253</v>
      </c>
      <c r="L113" s="49">
        <v>0</v>
      </c>
      <c r="M113" s="49">
        <v>0</v>
      </c>
      <c r="N113" s="49" t="s">
        <v>277</v>
      </c>
      <c r="O113" s="49" t="s">
        <v>277</v>
      </c>
      <c r="P113" s="49">
        <v>0</v>
      </c>
      <c r="T113" s="49">
        <v>0</v>
      </c>
      <c r="U113" s="49">
        <v>0</v>
      </c>
      <c r="V113" s="49" t="s">
        <v>277</v>
      </c>
      <c r="W113" s="49" t="s">
        <v>277</v>
      </c>
      <c r="X113" s="49">
        <v>0</v>
      </c>
      <c r="AB113" s="49">
        <v>0</v>
      </c>
      <c r="AC113" s="49">
        <v>0</v>
      </c>
      <c r="AD113" s="49" t="s">
        <v>277</v>
      </c>
      <c r="AE113" s="49" t="s">
        <v>277</v>
      </c>
      <c r="AF113" s="49">
        <v>0</v>
      </c>
      <c r="AJ113" s="49">
        <v>0</v>
      </c>
      <c r="AK113" s="49">
        <v>0</v>
      </c>
      <c r="AL113" s="49" t="s">
        <v>277</v>
      </c>
      <c r="AM113" s="49" t="s">
        <v>277</v>
      </c>
      <c r="AN113" s="49">
        <v>0</v>
      </c>
    </row>
    <row r="114" spans="2:40" x14ac:dyDescent="0.45">
      <c r="B114" s="46" t="s">
        <v>252</v>
      </c>
      <c r="C114" s="47" t="s">
        <v>27</v>
      </c>
      <c r="J114" s="46" t="s">
        <v>252</v>
      </c>
      <c r="K114" s="47" t="s">
        <v>27</v>
      </c>
      <c r="L114" s="49">
        <v>0</v>
      </c>
      <c r="M114" s="49">
        <v>0</v>
      </c>
      <c r="N114" s="49" t="s">
        <v>277</v>
      </c>
      <c r="O114" s="49" t="s">
        <v>277</v>
      </c>
      <c r="P114" s="49">
        <v>0</v>
      </c>
      <c r="T114" s="49">
        <v>0</v>
      </c>
      <c r="U114" s="49">
        <v>0</v>
      </c>
      <c r="V114" s="49" t="s">
        <v>277</v>
      </c>
      <c r="W114" s="49" t="s">
        <v>277</v>
      </c>
      <c r="X114" s="49">
        <v>0</v>
      </c>
      <c r="AB114" s="49">
        <v>0</v>
      </c>
      <c r="AC114" s="49">
        <v>0</v>
      </c>
      <c r="AD114" s="49" t="s">
        <v>277</v>
      </c>
      <c r="AE114" s="49" t="s">
        <v>277</v>
      </c>
      <c r="AF114" s="49">
        <v>0</v>
      </c>
      <c r="AJ114" s="49">
        <v>0</v>
      </c>
      <c r="AK114" s="49">
        <v>0</v>
      </c>
      <c r="AL114" s="49" t="s">
        <v>277</v>
      </c>
      <c r="AM114" s="49" t="s">
        <v>277</v>
      </c>
      <c r="AN114" s="49">
        <v>0</v>
      </c>
    </row>
    <row r="115" spans="2:40" x14ac:dyDescent="0.45">
      <c r="B115" s="46"/>
      <c r="C115" s="47"/>
      <c r="J115" s="46"/>
      <c r="K115" s="47"/>
      <c r="L115" s="49"/>
      <c r="M115" s="49"/>
      <c r="N115" s="49"/>
      <c r="O115" s="49"/>
      <c r="P115" s="49"/>
    </row>
    <row r="116" spans="2:40" x14ac:dyDescent="0.45">
      <c r="B116" s="46" t="s">
        <v>254</v>
      </c>
      <c r="C116" s="47"/>
      <c r="J116" s="46" t="s">
        <v>254</v>
      </c>
      <c r="K116" s="47"/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T116" s="49">
        <v>0</v>
      </c>
      <c r="U116" s="49">
        <v>0</v>
      </c>
      <c r="V116" s="49">
        <v>0</v>
      </c>
      <c r="W116" s="49">
        <v>0</v>
      </c>
      <c r="X116" s="49">
        <v>0</v>
      </c>
      <c r="AB116" s="49">
        <v>0</v>
      </c>
      <c r="AC116" s="49">
        <v>0</v>
      </c>
      <c r="AD116" s="49">
        <v>0</v>
      </c>
      <c r="AE116" s="49">
        <v>0</v>
      </c>
      <c r="AF116" s="49">
        <v>0</v>
      </c>
      <c r="AJ116" s="49">
        <v>0</v>
      </c>
      <c r="AK116" s="49">
        <v>0</v>
      </c>
      <c r="AL116" s="49">
        <v>0</v>
      </c>
      <c r="AM116" s="49">
        <v>0</v>
      </c>
      <c r="AN116" s="49">
        <v>0</v>
      </c>
    </row>
    <row r="117" spans="2:40" x14ac:dyDescent="0.45">
      <c r="B117" s="46" t="s">
        <v>254</v>
      </c>
      <c r="C117" s="47" t="s">
        <v>176</v>
      </c>
      <c r="J117" s="46" t="s">
        <v>254</v>
      </c>
      <c r="K117" s="47" t="s">
        <v>176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T117" s="49">
        <v>0</v>
      </c>
      <c r="U117" s="49">
        <v>0</v>
      </c>
      <c r="V117" s="49">
        <v>0</v>
      </c>
      <c r="W117" s="49">
        <v>0</v>
      </c>
      <c r="X117" s="49">
        <v>0</v>
      </c>
      <c r="AB117" s="49">
        <v>0</v>
      </c>
      <c r="AC117" s="49">
        <v>0</v>
      </c>
      <c r="AD117" s="49">
        <v>0</v>
      </c>
      <c r="AE117" s="49">
        <v>0</v>
      </c>
      <c r="AF117" s="49">
        <v>0</v>
      </c>
      <c r="AJ117" s="49">
        <v>0</v>
      </c>
      <c r="AK117" s="49">
        <v>0</v>
      </c>
      <c r="AL117" s="49">
        <v>0</v>
      </c>
      <c r="AM117" s="49">
        <v>0</v>
      </c>
      <c r="AN117" s="49">
        <v>0</v>
      </c>
    </row>
    <row r="118" spans="2:40" x14ac:dyDescent="0.45">
      <c r="B118" s="46" t="s">
        <v>254</v>
      </c>
      <c r="C118" s="47" t="s">
        <v>178</v>
      </c>
      <c r="J118" s="46" t="s">
        <v>254</v>
      </c>
      <c r="K118" s="47" t="s">
        <v>178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T118" s="49">
        <v>0</v>
      </c>
      <c r="U118" s="49">
        <v>0</v>
      </c>
      <c r="V118" s="49">
        <v>0</v>
      </c>
      <c r="W118" s="49">
        <v>0</v>
      </c>
      <c r="X118" s="49">
        <v>0</v>
      </c>
      <c r="AB118" s="49">
        <v>0</v>
      </c>
      <c r="AC118" s="49">
        <v>0</v>
      </c>
      <c r="AD118" s="49">
        <v>0</v>
      </c>
      <c r="AE118" s="49">
        <v>0</v>
      </c>
      <c r="AF118" s="49">
        <v>0</v>
      </c>
      <c r="AJ118" s="49">
        <v>0</v>
      </c>
      <c r="AK118" s="49">
        <v>0</v>
      </c>
      <c r="AL118" s="49">
        <v>0</v>
      </c>
      <c r="AM118" s="49">
        <v>0</v>
      </c>
      <c r="AN118" s="49">
        <v>0</v>
      </c>
    </row>
    <row r="119" spans="2:40" x14ac:dyDescent="0.45">
      <c r="B119" s="46"/>
      <c r="C119" s="47"/>
      <c r="J119" s="46"/>
      <c r="K119" s="47"/>
      <c r="L119" s="49"/>
      <c r="M119" s="49"/>
      <c r="N119" s="49"/>
      <c r="O119" s="49"/>
      <c r="P119" s="49"/>
    </row>
    <row r="120" spans="2:40" x14ac:dyDescent="0.45">
      <c r="B120" s="46" t="s">
        <v>255</v>
      </c>
      <c r="C120" s="47"/>
      <c r="J120" s="46" t="s">
        <v>255</v>
      </c>
      <c r="K120" s="47"/>
      <c r="L120" s="49">
        <v>0</v>
      </c>
      <c r="M120" s="49">
        <v>0</v>
      </c>
      <c r="N120" s="49" t="s">
        <v>277</v>
      </c>
      <c r="O120" s="49" t="s">
        <v>277</v>
      </c>
      <c r="P120" s="49">
        <v>0</v>
      </c>
      <c r="T120" s="49">
        <v>0</v>
      </c>
      <c r="U120" s="49">
        <v>0</v>
      </c>
      <c r="V120" s="49" t="s">
        <v>277</v>
      </c>
      <c r="W120" s="49" t="s">
        <v>277</v>
      </c>
      <c r="X120" s="49">
        <v>0</v>
      </c>
      <c r="AB120" s="49">
        <v>0</v>
      </c>
      <c r="AC120" s="49">
        <v>0</v>
      </c>
      <c r="AD120" s="49" t="s">
        <v>277</v>
      </c>
      <c r="AE120" s="49" t="s">
        <v>277</v>
      </c>
      <c r="AF120" s="49">
        <v>0</v>
      </c>
      <c r="AJ120" s="49">
        <v>0</v>
      </c>
      <c r="AK120" s="49">
        <v>0</v>
      </c>
      <c r="AL120" s="49" t="s">
        <v>277</v>
      </c>
      <c r="AM120" s="49" t="s">
        <v>277</v>
      </c>
      <c r="AN120" s="49">
        <v>0</v>
      </c>
    </row>
    <row r="121" spans="2:40" x14ac:dyDescent="0.45">
      <c r="B121" s="46" t="s">
        <v>255</v>
      </c>
      <c r="C121" s="47" t="s">
        <v>180</v>
      </c>
      <c r="J121" s="46" t="s">
        <v>255</v>
      </c>
      <c r="K121" s="47" t="s">
        <v>180</v>
      </c>
      <c r="L121" s="49">
        <v>0</v>
      </c>
      <c r="M121" s="49">
        <v>0</v>
      </c>
      <c r="N121" s="49" t="s">
        <v>277</v>
      </c>
      <c r="O121" s="49" t="s">
        <v>277</v>
      </c>
      <c r="P121" s="49">
        <v>0</v>
      </c>
      <c r="T121" s="49">
        <v>0</v>
      </c>
      <c r="U121" s="49">
        <v>0</v>
      </c>
      <c r="V121" s="49" t="s">
        <v>277</v>
      </c>
      <c r="W121" s="49" t="s">
        <v>277</v>
      </c>
      <c r="X121" s="49">
        <v>0</v>
      </c>
      <c r="AB121" s="49">
        <v>0</v>
      </c>
      <c r="AC121" s="49">
        <v>0</v>
      </c>
      <c r="AD121" s="49" t="s">
        <v>277</v>
      </c>
      <c r="AE121" s="49" t="s">
        <v>277</v>
      </c>
      <c r="AF121" s="49">
        <v>0</v>
      </c>
      <c r="AJ121" s="49">
        <v>0</v>
      </c>
      <c r="AK121" s="49">
        <v>0</v>
      </c>
      <c r="AL121" s="49" t="s">
        <v>277</v>
      </c>
      <c r="AM121" s="49" t="s">
        <v>277</v>
      </c>
      <c r="AN121" s="49">
        <v>0</v>
      </c>
    </row>
    <row r="122" spans="2:40" x14ac:dyDescent="0.45">
      <c r="B122" s="46" t="s">
        <v>255</v>
      </c>
      <c r="C122" s="47" t="s">
        <v>71</v>
      </c>
      <c r="J122" s="46" t="s">
        <v>255</v>
      </c>
      <c r="K122" s="47" t="s">
        <v>71</v>
      </c>
      <c r="L122" s="49">
        <v>0</v>
      </c>
      <c r="M122" s="49">
        <v>0</v>
      </c>
      <c r="N122" s="49" t="s">
        <v>277</v>
      </c>
      <c r="O122" s="49" t="s">
        <v>277</v>
      </c>
      <c r="P122" s="49">
        <v>0</v>
      </c>
      <c r="T122" s="49">
        <v>0</v>
      </c>
      <c r="U122" s="49">
        <v>0</v>
      </c>
      <c r="V122" s="49" t="s">
        <v>277</v>
      </c>
      <c r="W122" s="49" t="s">
        <v>277</v>
      </c>
      <c r="X122" s="49">
        <v>0</v>
      </c>
      <c r="AB122" s="49">
        <v>0</v>
      </c>
      <c r="AC122" s="49">
        <v>0</v>
      </c>
      <c r="AD122" s="49" t="s">
        <v>277</v>
      </c>
      <c r="AE122" s="49" t="s">
        <v>277</v>
      </c>
      <c r="AF122" s="49">
        <v>0</v>
      </c>
      <c r="AJ122" s="49">
        <v>0</v>
      </c>
      <c r="AK122" s="49">
        <v>0</v>
      </c>
      <c r="AL122" s="49" t="s">
        <v>277</v>
      </c>
      <c r="AM122" s="49" t="s">
        <v>277</v>
      </c>
      <c r="AN122" s="49">
        <v>0</v>
      </c>
    </row>
    <row r="123" spans="2:40" x14ac:dyDescent="0.45">
      <c r="B123" s="46" t="s">
        <v>255</v>
      </c>
      <c r="C123" s="47" t="s">
        <v>256</v>
      </c>
      <c r="J123" s="46" t="s">
        <v>255</v>
      </c>
      <c r="K123" s="47" t="s">
        <v>256</v>
      </c>
      <c r="L123" s="49">
        <v>0</v>
      </c>
      <c r="M123" s="49">
        <v>0</v>
      </c>
      <c r="N123" s="49" t="s">
        <v>277</v>
      </c>
      <c r="O123" s="49" t="s">
        <v>277</v>
      </c>
      <c r="P123" s="49">
        <v>0</v>
      </c>
      <c r="T123" s="49">
        <v>0</v>
      </c>
      <c r="U123" s="49">
        <v>0</v>
      </c>
      <c r="V123" s="49" t="s">
        <v>277</v>
      </c>
      <c r="W123" s="49" t="s">
        <v>277</v>
      </c>
      <c r="X123" s="49">
        <v>0</v>
      </c>
      <c r="AB123" s="49">
        <v>0</v>
      </c>
      <c r="AC123" s="49">
        <v>0</v>
      </c>
      <c r="AD123" s="49" t="s">
        <v>277</v>
      </c>
      <c r="AE123" s="49" t="s">
        <v>277</v>
      </c>
      <c r="AF123" s="49">
        <v>0</v>
      </c>
      <c r="AJ123" s="49">
        <v>0</v>
      </c>
      <c r="AK123" s="49">
        <v>0</v>
      </c>
      <c r="AL123" s="49" t="s">
        <v>277</v>
      </c>
      <c r="AM123" s="49" t="s">
        <v>277</v>
      </c>
      <c r="AN123" s="49">
        <v>0</v>
      </c>
    </row>
    <row r="124" spans="2:40" x14ac:dyDescent="0.45">
      <c r="B124" s="46" t="s">
        <v>255</v>
      </c>
      <c r="C124" s="47" t="s">
        <v>257</v>
      </c>
      <c r="J124" s="46" t="s">
        <v>255</v>
      </c>
      <c r="K124" s="47" t="s">
        <v>257</v>
      </c>
      <c r="L124" s="49">
        <v>0</v>
      </c>
      <c r="M124" s="49">
        <v>0</v>
      </c>
      <c r="N124" s="49" t="s">
        <v>277</v>
      </c>
      <c r="O124" s="49" t="s">
        <v>277</v>
      </c>
      <c r="P124" s="49">
        <v>0</v>
      </c>
      <c r="T124" s="49">
        <v>0</v>
      </c>
      <c r="U124" s="49">
        <v>0</v>
      </c>
      <c r="V124" s="49" t="s">
        <v>277</v>
      </c>
      <c r="W124" s="49" t="s">
        <v>277</v>
      </c>
      <c r="X124" s="49">
        <v>0</v>
      </c>
      <c r="AB124" s="49">
        <v>0</v>
      </c>
      <c r="AC124" s="49">
        <v>0</v>
      </c>
      <c r="AD124" s="49" t="s">
        <v>277</v>
      </c>
      <c r="AE124" s="49" t="s">
        <v>277</v>
      </c>
      <c r="AF124" s="49">
        <v>0</v>
      </c>
      <c r="AJ124" s="49">
        <v>0</v>
      </c>
      <c r="AK124" s="49">
        <v>0</v>
      </c>
      <c r="AL124" s="49" t="s">
        <v>277</v>
      </c>
      <c r="AM124" s="49" t="s">
        <v>277</v>
      </c>
      <c r="AN124" s="49">
        <v>0</v>
      </c>
    </row>
    <row r="125" spans="2:40" x14ac:dyDescent="0.45">
      <c r="B125" s="46" t="s">
        <v>255</v>
      </c>
      <c r="C125" s="47" t="s">
        <v>258</v>
      </c>
      <c r="J125" s="46" t="s">
        <v>255</v>
      </c>
      <c r="K125" s="47" t="s">
        <v>258</v>
      </c>
      <c r="L125" s="49">
        <v>0</v>
      </c>
      <c r="M125" s="49">
        <v>0</v>
      </c>
      <c r="N125" s="49" t="s">
        <v>277</v>
      </c>
      <c r="O125" s="49" t="s">
        <v>277</v>
      </c>
      <c r="P125" s="49">
        <v>0</v>
      </c>
      <c r="T125" s="49">
        <v>0</v>
      </c>
      <c r="U125" s="49">
        <v>0</v>
      </c>
      <c r="V125" s="49" t="s">
        <v>277</v>
      </c>
      <c r="W125" s="49" t="s">
        <v>277</v>
      </c>
      <c r="X125" s="49">
        <v>0</v>
      </c>
      <c r="AB125" s="49">
        <v>0</v>
      </c>
      <c r="AC125" s="49">
        <v>0</v>
      </c>
      <c r="AD125" s="49" t="s">
        <v>277</v>
      </c>
      <c r="AE125" s="49" t="s">
        <v>277</v>
      </c>
      <c r="AF125" s="49">
        <v>0</v>
      </c>
      <c r="AJ125" s="49">
        <v>0</v>
      </c>
      <c r="AK125" s="49">
        <v>0</v>
      </c>
      <c r="AL125" s="49" t="s">
        <v>277</v>
      </c>
      <c r="AM125" s="49" t="s">
        <v>277</v>
      </c>
      <c r="AN125" s="49">
        <v>0</v>
      </c>
    </row>
    <row r="126" spans="2:40" x14ac:dyDescent="0.45">
      <c r="B126" s="46" t="s">
        <v>255</v>
      </c>
      <c r="C126" s="47" t="s">
        <v>30</v>
      </c>
      <c r="J126" s="46" t="s">
        <v>255</v>
      </c>
      <c r="K126" s="47" t="s">
        <v>30</v>
      </c>
      <c r="L126" s="49">
        <v>0</v>
      </c>
      <c r="M126" s="49">
        <v>0</v>
      </c>
      <c r="N126" s="49" t="s">
        <v>277</v>
      </c>
      <c r="O126" s="49" t="s">
        <v>277</v>
      </c>
      <c r="P126" s="49">
        <v>0</v>
      </c>
      <c r="T126" s="49">
        <v>0</v>
      </c>
      <c r="U126" s="49">
        <v>0</v>
      </c>
      <c r="V126" s="49" t="s">
        <v>277</v>
      </c>
      <c r="W126" s="49" t="s">
        <v>277</v>
      </c>
      <c r="X126" s="49">
        <v>0</v>
      </c>
      <c r="AB126" s="49">
        <v>0</v>
      </c>
      <c r="AC126" s="49">
        <v>0</v>
      </c>
      <c r="AD126" s="49" t="s">
        <v>277</v>
      </c>
      <c r="AE126" s="49" t="s">
        <v>277</v>
      </c>
      <c r="AF126" s="49">
        <v>0</v>
      </c>
      <c r="AJ126" s="49">
        <v>0</v>
      </c>
      <c r="AK126" s="49">
        <v>0</v>
      </c>
      <c r="AL126" s="49" t="s">
        <v>277</v>
      </c>
      <c r="AM126" s="49" t="s">
        <v>277</v>
      </c>
      <c r="AN126" s="49">
        <v>0</v>
      </c>
    </row>
    <row r="127" spans="2:40" x14ac:dyDescent="0.45">
      <c r="B127" s="46" t="s">
        <v>255</v>
      </c>
      <c r="C127" s="47" t="s">
        <v>259</v>
      </c>
      <c r="J127" s="46" t="s">
        <v>255</v>
      </c>
      <c r="K127" s="47" t="s">
        <v>259</v>
      </c>
      <c r="L127" s="49">
        <v>0</v>
      </c>
      <c r="M127" s="49">
        <v>0</v>
      </c>
      <c r="N127" s="49" t="s">
        <v>277</v>
      </c>
      <c r="O127" s="49" t="s">
        <v>277</v>
      </c>
      <c r="P127" s="49">
        <v>0</v>
      </c>
      <c r="T127" s="49">
        <v>0</v>
      </c>
      <c r="U127" s="49">
        <v>0</v>
      </c>
      <c r="V127" s="49" t="s">
        <v>277</v>
      </c>
      <c r="W127" s="49" t="s">
        <v>277</v>
      </c>
      <c r="X127" s="49">
        <v>0</v>
      </c>
      <c r="AB127" s="49">
        <v>0</v>
      </c>
      <c r="AC127" s="49">
        <v>0</v>
      </c>
      <c r="AD127" s="49" t="s">
        <v>277</v>
      </c>
      <c r="AE127" s="49" t="s">
        <v>277</v>
      </c>
      <c r="AF127" s="49">
        <v>0</v>
      </c>
      <c r="AJ127" s="49">
        <v>0</v>
      </c>
      <c r="AK127" s="49">
        <v>0</v>
      </c>
      <c r="AL127" s="49" t="s">
        <v>277</v>
      </c>
      <c r="AM127" s="49" t="s">
        <v>277</v>
      </c>
      <c r="AN127" s="49">
        <v>0</v>
      </c>
    </row>
    <row r="128" spans="2:40" x14ac:dyDescent="0.45">
      <c r="B128" s="46" t="s">
        <v>255</v>
      </c>
      <c r="C128" s="47" t="s">
        <v>182</v>
      </c>
      <c r="J128" s="46" t="s">
        <v>255</v>
      </c>
      <c r="K128" s="47" t="s">
        <v>182</v>
      </c>
      <c r="L128" s="49">
        <v>0</v>
      </c>
      <c r="M128" s="49">
        <v>0</v>
      </c>
      <c r="N128" s="49" t="s">
        <v>277</v>
      </c>
      <c r="O128" s="49" t="s">
        <v>277</v>
      </c>
      <c r="P128" s="49">
        <v>0</v>
      </c>
      <c r="T128" s="49">
        <v>0</v>
      </c>
      <c r="U128" s="49">
        <v>0</v>
      </c>
      <c r="V128" s="49" t="s">
        <v>277</v>
      </c>
      <c r="W128" s="49" t="s">
        <v>277</v>
      </c>
      <c r="X128" s="49">
        <v>0</v>
      </c>
      <c r="AB128" s="49">
        <v>0</v>
      </c>
      <c r="AC128" s="49">
        <v>0</v>
      </c>
      <c r="AD128" s="49" t="s">
        <v>277</v>
      </c>
      <c r="AE128" s="49" t="s">
        <v>277</v>
      </c>
      <c r="AF128" s="49">
        <v>0</v>
      </c>
      <c r="AJ128" s="49">
        <v>0</v>
      </c>
      <c r="AK128" s="49">
        <v>0</v>
      </c>
      <c r="AL128" s="49" t="s">
        <v>277</v>
      </c>
      <c r="AM128" s="49" t="s">
        <v>277</v>
      </c>
      <c r="AN128" s="49">
        <v>0</v>
      </c>
    </row>
    <row r="129" spans="2:40" x14ac:dyDescent="0.45">
      <c r="B129" s="46" t="s">
        <v>255</v>
      </c>
      <c r="C129" s="47" t="s">
        <v>184</v>
      </c>
      <c r="J129" s="46" t="s">
        <v>255</v>
      </c>
      <c r="K129" s="47" t="s">
        <v>184</v>
      </c>
      <c r="L129" s="49">
        <v>0</v>
      </c>
      <c r="M129" s="49">
        <v>0</v>
      </c>
      <c r="N129" s="49" t="s">
        <v>277</v>
      </c>
      <c r="O129" s="49" t="s">
        <v>277</v>
      </c>
      <c r="P129" s="49">
        <v>0</v>
      </c>
      <c r="T129" s="49">
        <v>0</v>
      </c>
      <c r="U129" s="49">
        <v>0</v>
      </c>
      <c r="V129" s="49" t="s">
        <v>277</v>
      </c>
      <c r="W129" s="49" t="s">
        <v>277</v>
      </c>
      <c r="X129" s="49">
        <v>0</v>
      </c>
      <c r="AB129" s="49">
        <v>0</v>
      </c>
      <c r="AC129" s="49">
        <v>0</v>
      </c>
      <c r="AD129" s="49" t="s">
        <v>277</v>
      </c>
      <c r="AE129" s="49" t="s">
        <v>277</v>
      </c>
      <c r="AF129" s="49">
        <v>0</v>
      </c>
      <c r="AJ129" s="49">
        <v>0</v>
      </c>
      <c r="AK129" s="49">
        <v>0</v>
      </c>
      <c r="AL129" s="49" t="s">
        <v>277</v>
      </c>
      <c r="AM129" s="49" t="s">
        <v>277</v>
      </c>
      <c r="AN129" s="49">
        <v>0</v>
      </c>
    </row>
    <row r="130" spans="2:40" x14ac:dyDescent="0.45">
      <c r="B130" s="46" t="s">
        <v>255</v>
      </c>
      <c r="C130" s="47" t="s">
        <v>260</v>
      </c>
      <c r="J130" s="46" t="s">
        <v>255</v>
      </c>
      <c r="K130" s="47" t="s">
        <v>260</v>
      </c>
      <c r="L130" s="49">
        <v>0</v>
      </c>
      <c r="M130" s="49">
        <v>0</v>
      </c>
      <c r="N130" s="49" t="s">
        <v>277</v>
      </c>
      <c r="O130" s="49" t="s">
        <v>277</v>
      </c>
      <c r="P130" s="49">
        <v>0</v>
      </c>
      <c r="T130" s="49">
        <v>0</v>
      </c>
      <c r="U130" s="49">
        <v>0</v>
      </c>
      <c r="V130" s="49" t="s">
        <v>277</v>
      </c>
      <c r="W130" s="49" t="s">
        <v>277</v>
      </c>
      <c r="X130" s="49">
        <v>0</v>
      </c>
      <c r="AB130" s="49">
        <v>0</v>
      </c>
      <c r="AC130" s="49">
        <v>0</v>
      </c>
      <c r="AD130" s="49" t="s">
        <v>277</v>
      </c>
      <c r="AE130" s="49" t="s">
        <v>277</v>
      </c>
      <c r="AF130" s="49">
        <v>0</v>
      </c>
      <c r="AJ130" s="49">
        <v>0</v>
      </c>
      <c r="AK130" s="49">
        <v>0</v>
      </c>
      <c r="AL130" s="49" t="s">
        <v>277</v>
      </c>
      <c r="AM130" s="49" t="s">
        <v>277</v>
      </c>
      <c r="AN130" s="49">
        <v>0</v>
      </c>
    </row>
    <row r="131" spans="2:40" x14ac:dyDescent="0.45">
      <c r="B131" s="46" t="s">
        <v>255</v>
      </c>
      <c r="C131" s="47" t="s">
        <v>185</v>
      </c>
      <c r="J131" s="46" t="s">
        <v>255</v>
      </c>
      <c r="K131" s="47" t="s">
        <v>185</v>
      </c>
      <c r="L131" s="49">
        <v>0</v>
      </c>
      <c r="M131" s="49">
        <v>0</v>
      </c>
      <c r="N131" s="49" t="s">
        <v>277</v>
      </c>
      <c r="O131" s="49" t="s">
        <v>277</v>
      </c>
      <c r="P131" s="49">
        <v>0</v>
      </c>
      <c r="T131" s="49">
        <v>0</v>
      </c>
      <c r="U131" s="49">
        <v>0</v>
      </c>
      <c r="V131" s="49" t="s">
        <v>277</v>
      </c>
      <c r="W131" s="49" t="s">
        <v>277</v>
      </c>
      <c r="X131" s="49">
        <v>0</v>
      </c>
      <c r="AB131" s="49">
        <v>0</v>
      </c>
      <c r="AC131" s="49">
        <v>0</v>
      </c>
      <c r="AD131" s="49" t="s">
        <v>277</v>
      </c>
      <c r="AE131" s="49" t="s">
        <v>277</v>
      </c>
      <c r="AF131" s="49">
        <v>0</v>
      </c>
      <c r="AJ131" s="49">
        <v>0</v>
      </c>
      <c r="AK131" s="49">
        <v>0</v>
      </c>
      <c r="AL131" s="49" t="s">
        <v>277</v>
      </c>
      <c r="AM131" s="49" t="s">
        <v>277</v>
      </c>
      <c r="AN131" s="49">
        <v>0</v>
      </c>
    </row>
    <row r="132" spans="2:40" x14ac:dyDescent="0.45">
      <c r="B132" s="46" t="s">
        <v>255</v>
      </c>
      <c r="C132" s="47" t="s">
        <v>45</v>
      </c>
      <c r="J132" s="46" t="s">
        <v>255</v>
      </c>
      <c r="K132" s="47" t="s">
        <v>45</v>
      </c>
      <c r="L132" s="49">
        <v>0</v>
      </c>
      <c r="M132" s="49">
        <v>0</v>
      </c>
      <c r="N132" s="49" t="s">
        <v>277</v>
      </c>
      <c r="O132" s="49" t="s">
        <v>277</v>
      </c>
      <c r="P132" s="49">
        <v>0</v>
      </c>
      <c r="T132" s="49">
        <v>0</v>
      </c>
      <c r="U132" s="49">
        <v>0</v>
      </c>
      <c r="V132" s="49" t="s">
        <v>277</v>
      </c>
      <c r="W132" s="49" t="s">
        <v>277</v>
      </c>
      <c r="X132" s="49">
        <v>0</v>
      </c>
      <c r="AB132" s="49">
        <v>0</v>
      </c>
      <c r="AC132" s="49">
        <v>0</v>
      </c>
      <c r="AD132" s="49" t="s">
        <v>277</v>
      </c>
      <c r="AE132" s="49" t="s">
        <v>277</v>
      </c>
      <c r="AF132" s="49">
        <v>0</v>
      </c>
      <c r="AJ132" s="49">
        <v>0</v>
      </c>
      <c r="AK132" s="49">
        <v>0</v>
      </c>
      <c r="AL132" s="49" t="s">
        <v>277</v>
      </c>
      <c r="AM132" s="49" t="s">
        <v>277</v>
      </c>
      <c r="AN132" s="49">
        <v>0</v>
      </c>
    </row>
    <row r="133" spans="2:40" x14ac:dyDescent="0.45">
      <c r="B133" s="46"/>
      <c r="C133" s="47"/>
      <c r="J133" s="46"/>
      <c r="K133" s="47"/>
      <c r="L133" s="49"/>
      <c r="M133" s="49"/>
      <c r="N133" s="49"/>
      <c r="O133" s="49"/>
      <c r="P133" s="49"/>
    </row>
    <row r="134" spans="2:40" x14ac:dyDescent="0.45">
      <c r="B134" s="46" t="s">
        <v>261</v>
      </c>
      <c r="C134" s="47"/>
      <c r="J134" s="46" t="s">
        <v>261</v>
      </c>
      <c r="K134" s="47"/>
      <c r="L134" s="49">
        <v>0</v>
      </c>
      <c r="M134" s="49">
        <v>0</v>
      </c>
      <c r="N134" s="49" t="s">
        <v>277</v>
      </c>
      <c r="O134" s="49" t="s">
        <v>277</v>
      </c>
      <c r="P134" s="49">
        <v>0</v>
      </c>
      <c r="T134" s="49">
        <v>0</v>
      </c>
      <c r="U134" s="49">
        <v>0</v>
      </c>
      <c r="V134" s="49" t="s">
        <v>277</v>
      </c>
      <c r="W134" s="49" t="s">
        <v>277</v>
      </c>
      <c r="X134" s="49">
        <v>0</v>
      </c>
      <c r="AB134" s="49">
        <v>0</v>
      </c>
      <c r="AC134" s="49">
        <v>0</v>
      </c>
      <c r="AD134" s="49" t="s">
        <v>277</v>
      </c>
      <c r="AE134" s="49" t="s">
        <v>277</v>
      </c>
      <c r="AF134" s="49">
        <v>0</v>
      </c>
      <c r="AJ134" s="49">
        <v>0</v>
      </c>
      <c r="AK134" s="49">
        <v>0</v>
      </c>
      <c r="AL134" s="49" t="s">
        <v>277</v>
      </c>
      <c r="AM134" s="49" t="s">
        <v>277</v>
      </c>
      <c r="AN134" s="49">
        <v>0</v>
      </c>
    </row>
    <row r="135" spans="2:40" x14ac:dyDescent="0.45">
      <c r="B135" s="46" t="s">
        <v>261</v>
      </c>
      <c r="C135" s="47" t="s">
        <v>41</v>
      </c>
      <c r="J135" s="46" t="s">
        <v>261</v>
      </c>
      <c r="K135" s="47" t="s">
        <v>41</v>
      </c>
      <c r="L135" s="49">
        <v>0</v>
      </c>
      <c r="M135" s="49">
        <v>0</v>
      </c>
      <c r="N135" s="49" t="s">
        <v>277</v>
      </c>
      <c r="O135" s="49" t="s">
        <v>277</v>
      </c>
      <c r="P135" s="49">
        <v>0</v>
      </c>
      <c r="T135" s="49">
        <v>0</v>
      </c>
      <c r="U135" s="49">
        <v>0</v>
      </c>
      <c r="V135" s="49" t="s">
        <v>277</v>
      </c>
      <c r="W135" s="49" t="s">
        <v>277</v>
      </c>
      <c r="X135" s="49">
        <v>0</v>
      </c>
      <c r="AB135" s="49">
        <v>0</v>
      </c>
      <c r="AC135" s="49">
        <v>0</v>
      </c>
      <c r="AD135" s="49" t="s">
        <v>277</v>
      </c>
      <c r="AE135" s="49" t="s">
        <v>277</v>
      </c>
      <c r="AF135" s="49">
        <v>0</v>
      </c>
      <c r="AJ135" s="49">
        <v>0</v>
      </c>
      <c r="AK135" s="49">
        <v>0</v>
      </c>
      <c r="AL135" s="49" t="s">
        <v>277</v>
      </c>
      <c r="AM135" s="49" t="s">
        <v>277</v>
      </c>
      <c r="AN135" s="49">
        <v>0</v>
      </c>
    </row>
    <row r="136" spans="2:40" x14ac:dyDescent="0.45">
      <c r="B136" s="46" t="s">
        <v>261</v>
      </c>
      <c r="C136" s="47" t="s">
        <v>74</v>
      </c>
      <c r="J136" s="46" t="s">
        <v>261</v>
      </c>
      <c r="K136" s="47" t="s">
        <v>74</v>
      </c>
      <c r="L136" s="49">
        <v>0</v>
      </c>
      <c r="M136" s="49">
        <v>0</v>
      </c>
      <c r="N136" s="49" t="s">
        <v>277</v>
      </c>
      <c r="O136" s="49" t="s">
        <v>277</v>
      </c>
      <c r="P136" s="49">
        <v>0</v>
      </c>
      <c r="T136" s="49">
        <v>0</v>
      </c>
      <c r="U136" s="49">
        <v>0</v>
      </c>
      <c r="V136" s="49" t="s">
        <v>277</v>
      </c>
      <c r="W136" s="49" t="s">
        <v>277</v>
      </c>
      <c r="X136" s="49">
        <v>0</v>
      </c>
      <c r="AB136" s="49">
        <v>0</v>
      </c>
      <c r="AC136" s="49">
        <v>0</v>
      </c>
      <c r="AD136" s="49" t="s">
        <v>277</v>
      </c>
      <c r="AE136" s="49" t="s">
        <v>277</v>
      </c>
      <c r="AF136" s="49">
        <v>0</v>
      </c>
      <c r="AJ136" s="49">
        <v>0</v>
      </c>
      <c r="AK136" s="49">
        <v>0</v>
      </c>
      <c r="AL136" s="49" t="s">
        <v>277</v>
      </c>
      <c r="AM136" s="49" t="s">
        <v>277</v>
      </c>
      <c r="AN136" s="49">
        <v>0</v>
      </c>
    </row>
    <row r="137" spans="2:40" x14ac:dyDescent="0.45">
      <c r="B137" s="46" t="s">
        <v>261</v>
      </c>
      <c r="C137" s="47" t="s">
        <v>43</v>
      </c>
      <c r="J137" s="46" t="s">
        <v>261</v>
      </c>
      <c r="K137" s="47" t="s">
        <v>43</v>
      </c>
      <c r="L137" s="49">
        <v>0</v>
      </c>
      <c r="M137" s="49">
        <v>0</v>
      </c>
      <c r="N137" s="49" t="s">
        <v>277</v>
      </c>
      <c r="O137" s="49" t="s">
        <v>277</v>
      </c>
      <c r="P137" s="49">
        <v>0</v>
      </c>
      <c r="T137" s="49">
        <v>0</v>
      </c>
      <c r="U137" s="49">
        <v>0</v>
      </c>
      <c r="V137" s="49" t="s">
        <v>277</v>
      </c>
      <c r="W137" s="49" t="s">
        <v>277</v>
      </c>
      <c r="X137" s="49">
        <v>0</v>
      </c>
      <c r="AB137" s="49">
        <v>0</v>
      </c>
      <c r="AC137" s="49">
        <v>0</v>
      </c>
      <c r="AD137" s="49" t="s">
        <v>277</v>
      </c>
      <c r="AE137" s="49" t="s">
        <v>277</v>
      </c>
      <c r="AF137" s="49">
        <v>0</v>
      </c>
      <c r="AJ137" s="49">
        <v>0</v>
      </c>
      <c r="AK137" s="49">
        <v>0</v>
      </c>
      <c r="AL137" s="49" t="s">
        <v>277</v>
      </c>
      <c r="AM137" s="49" t="s">
        <v>277</v>
      </c>
      <c r="AN137" s="49">
        <v>0</v>
      </c>
    </row>
    <row r="138" spans="2:40" x14ac:dyDescent="0.45">
      <c r="B138" s="46"/>
      <c r="C138" s="47"/>
      <c r="J138" s="46"/>
      <c r="K138" s="47"/>
      <c r="L138" s="49"/>
      <c r="M138" s="49"/>
      <c r="N138" s="49"/>
      <c r="O138" s="49"/>
      <c r="P138" s="49"/>
    </row>
    <row r="139" spans="2:40" x14ac:dyDescent="0.45">
      <c r="B139" s="46" t="s">
        <v>262</v>
      </c>
      <c r="C139" s="47"/>
      <c r="J139" s="46" t="s">
        <v>262</v>
      </c>
      <c r="K139" s="47"/>
      <c r="L139" s="49">
        <v>0</v>
      </c>
      <c r="M139" s="49">
        <v>0</v>
      </c>
      <c r="N139" s="49" t="s">
        <v>277</v>
      </c>
      <c r="O139" s="49" t="s">
        <v>277</v>
      </c>
      <c r="P139" s="49">
        <v>0</v>
      </c>
      <c r="T139" s="49">
        <v>0</v>
      </c>
      <c r="U139" s="49">
        <v>0</v>
      </c>
      <c r="V139" s="49" t="s">
        <v>277</v>
      </c>
      <c r="W139" s="49" t="s">
        <v>277</v>
      </c>
      <c r="X139" s="49">
        <v>0</v>
      </c>
      <c r="AB139" s="49">
        <v>0</v>
      </c>
      <c r="AC139" s="49">
        <v>0</v>
      </c>
      <c r="AD139" s="49" t="s">
        <v>277</v>
      </c>
      <c r="AE139" s="49" t="s">
        <v>277</v>
      </c>
      <c r="AF139" s="49">
        <v>0</v>
      </c>
      <c r="AJ139" s="49">
        <v>0</v>
      </c>
      <c r="AK139" s="49">
        <v>0</v>
      </c>
      <c r="AL139" s="49" t="s">
        <v>277</v>
      </c>
      <c r="AM139" s="49" t="s">
        <v>277</v>
      </c>
      <c r="AN139" s="49">
        <v>0</v>
      </c>
    </row>
    <row r="140" spans="2:40" x14ac:dyDescent="0.45">
      <c r="B140" s="46" t="s">
        <v>262</v>
      </c>
      <c r="C140" s="47" t="s">
        <v>187</v>
      </c>
      <c r="J140" s="46" t="s">
        <v>262</v>
      </c>
      <c r="K140" s="47" t="s">
        <v>187</v>
      </c>
      <c r="L140" s="49">
        <v>0</v>
      </c>
      <c r="M140" s="49">
        <v>0</v>
      </c>
      <c r="N140" s="49" t="s">
        <v>277</v>
      </c>
      <c r="O140" s="49" t="s">
        <v>277</v>
      </c>
      <c r="P140" s="49">
        <v>0</v>
      </c>
      <c r="T140" s="49">
        <v>0</v>
      </c>
      <c r="U140" s="49">
        <v>0</v>
      </c>
      <c r="V140" s="49" t="s">
        <v>277</v>
      </c>
      <c r="W140" s="49" t="s">
        <v>277</v>
      </c>
      <c r="X140" s="49">
        <v>0</v>
      </c>
      <c r="AB140" s="49">
        <v>0</v>
      </c>
      <c r="AC140" s="49">
        <v>0</v>
      </c>
      <c r="AD140" s="49" t="s">
        <v>277</v>
      </c>
      <c r="AE140" s="49" t="s">
        <v>277</v>
      </c>
      <c r="AF140" s="49">
        <v>0</v>
      </c>
      <c r="AJ140" s="49">
        <v>0</v>
      </c>
      <c r="AK140" s="49">
        <v>0</v>
      </c>
      <c r="AL140" s="49" t="s">
        <v>277</v>
      </c>
      <c r="AM140" s="49" t="s">
        <v>277</v>
      </c>
      <c r="AN140" s="49">
        <v>0</v>
      </c>
    </row>
    <row r="141" spans="2:40" x14ac:dyDescent="0.45">
      <c r="B141" s="46" t="s">
        <v>262</v>
      </c>
      <c r="C141" s="47" t="s">
        <v>189</v>
      </c>
      <c r="J141" s="46" t="s">
        <v>262</v>
      </c>
      <c r="K141" s="47" t="s">
        <v>189</v>
      </c>
      <c r="L141" s="49">
        <v>0</v>
      </c>
      <c r="M141" s="49">
        <v>0</v>
      </c>
      <c r="N141" s="49" t="s">
        <v>277</v>
      </c>
      <c r="O141" s="49" t="s">
        <v>277</v>
      </c>
      <c r="P141" s="49">
        <v>0</v>
      </c>
      <c r="T141" s="49">
        <v>0</v>
      </c>
      <c r="U141" s="49">
        <v>0</v>
      </c>
      <c r="V141" s="49" t="s">
        <v>277</v>
      </c>
      <c r="W141" s="49" t="s">
        <v>277</v>
      </c>
      <c r="X141" s="49">
        <v>0</v>
      </c>
      <c r="AB141" s="49">
        <v>0</v>
      </c>
      <c r="AC141" s="49">
        <v>0</v>
      </c>
      <c r="AD141" s="49" t="s">
        <v>277</v>
      </c>
      <c r="AE141" s="49" t="s">
        <v>277</v>
      </c>
      <c r="AF141" s="49">
        <v>0</v>
      </c>
      <c r="AJ141" s="49">
        <v>0</v>
      </c>
      <c r="AK141" s="49">
        <v>0</v>
      </c>
      <c r="AL141" s="49" t="s">
        <v>277</v>
      </c>
      <c r="AM141" s="49" t="s">
        <v>277</v>
      </c>
      <c r="AN141" s="49">
        <v>0</v>
      </c>
    </row>
    <row r="142" spans="2:40" x14ac:dyDescent="0.45">
      <c r="B142" s="46"/>
      <c r="C142" s="47"/>
      <c r="J142" s="46"/>
      <c r="K142" s="47"/>
      <c r="L142" s="49"/>
      <c r="M142" s="49"/>
      <c r="N142" s="49"/>
      <c r="O142" s="49"/>
      <c r="P142" s="49"/>
    </row>
    <row r="143" spans="2:40" x14ac:dyDescent="0.45">
      <c r="B143" s="46" t="s">
        <v>263</v>
      </c>
      <c r="C143" s="47"/>
      <c r="J143" s="46" t="s">
        <v>263</v>
      </c>
      <c r="K143" s="47"/>
      <c r="L143" s="49">
        <v>0</v>
      </c>
      <c r="M143" s="49">
        <v>0</v>
      </c>
      <c r="N143" s="49" t="s">
        <v>277</v>
      </c>
      <c r="O143" s="49" t="s">
        <v>277</v>
      </c>
      <c r="P143" s="49">
        <v>0</v>
      </c>
      <c r="T143" s="49">
        <v>0</v>
      </c>
      <c r="U143" s="49">
        <v>0</v>
      </c>
      <c r="V143" s="49" t="s">
        <v>277</v>
      </c>
      <c r="W143" s="49" t="s">
        <v>277</v>
      </c>
      <c r="X143" s="49">
        <v>0</v>
      </c>
      <c r="AB143" s="49">
        <v>0</v>
      </c>
      <c r="AC143" s="49">
        <v>0</v>
      </c>
      <c r="AD143" s="49" t="s">
        <v>277</v>
      </c>
      <c r="AE143" s="49" t="s">
        <v>277</v>
      </c>
      <c r="AF143" s="49">
        <v>0</v>
      </c>
      <c r="AJ143" s="49">
        <v>0</v>
      </c>
      <c r="AK143" s="49">
        <v>0</v>
      </c>
      <c r="AL143" s="49" t="s">
        <v>277</v>
      </c>
      <c r="AM143" s="49" t="s">
        <v>277</v>
      </c>
      <c r="AN143" s="49">
        <v>0</v>
      </c>
    </row>
    <row r="144" spans="2:40" x14ac:dyDescent="0.45">
      <c r="B144" s="46" t="s">
        <v>263</v>
      </c>
      <c r="C144" s="47" t="s">
        <v>39</v>
      </c>
      <c r="J144" s="46" t="s">
        <v>263</v>
      </c>
      <c r="K144" s="47" t="s">
        <v>39</v>
      </c>
      <c r="L144" s="49">
        <v>0</v>
      </c>
      <c r="M144" s="49">
        <v>0</v>
      </c>
      <c r="N144" s="49" t="s">
        <v>277</v>
      </c>
      <c r="O144" s="49" t="s">
        <v>277</v>
      </c>
      <c r="P144" s="49">
        <v>0</v>
      </c>
      <c r="T144" s="49">
        <v>0</v>
      </c>
      <c r="U144" s="49">
        <v>0</v>
      </c>
      <c r="V144" s="49" t="s">
        <v>277</v>
      </c>
      <c r="W144" s="49" t="s">
        <v>277</v>
      </c>
      <c r="X144" s="49">
        <v>0</v>
      </c>
      <c r="AB144" s="49">
        <v>0</v>
      </c>
      <c r="AC144" s="49">
        <v>0</v>
      </c>
      <c r="AD144" s="49" t="s">
        <v>277</v>
      </c>
      <c r="AE144" s="49" t="s">
        <v>277</v>
      </c>
      <c r="AF144" s="49">
        <v>0</v>
      </c>
      <c r="AJ144" s="49">
        <v>0</v>
      </c>
      <c r="AK144" s="49">
        <v>0</v>
      </c>
      <c r="AL144" s="49" t="s">
        <v>277</v>
      </c>
      <c r="AM144" s="49" t="s">
        <v>277</v>
      </c>
      <c r="AN144" s="49">
        <v>0</v>
      </c>
    </row>
    <row r="145" spans="2:40" x14ac:dyDescent="0.45">
      <c r="B145" s="46"/>
      <c r="C145" s="47"/>
      <c r="J145" s="46"/>
      <c r="K145" s="47"/>
      <c r="L145" s="49"/>
      <c r="M145" s="49"/>
      <c r="N145" s="49"/>
      <c r="O145" s="49"/>
      <c r="P145" s="49"/>
    </row>
    <row r="146" spans="2:40" x14ac:dyDescent="0.45">
      <c r="B146" s="46" t="s">
        <v>264</v>
      </c>
      <c r="C146" s="47"/>
      <c r="J146" s="46" t="s">
        <v>264</v>
      </c>
      <c r="K146" s="47"/>
      <c r="L146" s="49">
        <v>0</v>
      </c>
      <c r="M146" s="49">
        <v>0</v>
      </c>
      <c r="N146" s="49" t="s">
        <v>277</v>
      </c>
      <c r="O146" s="49" t="s">
        <v>277</v>
      </c>
      <c r="P146" s="49">
        <v>0</v>
      </c>
      <c r="T146" s="49">
        <v>0</v>
      </c>
      <c r="U146" s="49">
        <v>0</v>
      </c>
      <c r="V146" s="49" t="s">
        <v>277</v>
      </c>
      <c r="W146" s="49" t="s">
        <v>277</v>
      </c>
      <c r="X146" s="49">
        <v>0</v>
      </c>
      <c r="AB146" s="49">
        <v>0</v>
      </c>
      <c r="AC146" s="49">
        <v>0</v>
      </c>
      <c r="AD146" s="49" t="s">
        <v>277</v>
      </c>
      <c r="AE146" s="49" t="s">
        <v>277</v>
      </c>
      <c r="AF146" s="49">
        <v>0</v>
      </c>
      <c r="AJ146" s="49">
        <v>0</v>
      </c>
      <c r="AK146" s="49">
        <v>0</v>
      </c>
      <c r="AL146" s="49" t="s">
        <v>277</v>
      </c>
      <c r="AM146" s="49" t="s">
        <v>277</v>
      </c>
      <c r="AN146" s="49">
        <v>0</v>
      </c>
    </row>
    <row r="147" spans="2:40" x14ac:dyDescent="0.45">
      <c r="B147" s="46" t="s">
        <v>264</v>
      </c>
      <c r="C147" s="47" t="s">
        <v>36</v>
      </c>
      <c r="J147" s="46" t="s">
        <v>264</v>
      </c>
      <c r="K147" s="47" t="s">
        <v>36</v>
      </c>
      <c r="L147" s="49">
        <v>0</v>
      </c>
      <c r="M147" s="49">
        <v>0</v>
      </c>
      <c r="N147" s="49" t="s">
        <v>277</v>
      </c>
      <c r="O147" s="49" t="s">
        <v>277</v>
      </c>
      <c r="P147" s="49">
        <v>0</v>
      </c>
      <c r="T147" s="49">
        <v>0</v>
      </c>
      <c r="U147" s="49">
        <v>0</v>
      </c>
      <c r="V147" s="49" t="s">
        <v>277</v>
      </c>
      <c r="W147" s="49" t="s">
        <v>277</v>
      </c>
      <c r="X147" s="49">
        <v>0</v>
      </c>
      <c r="AB147" s="49">
        <v>0</v>
      </c>
      <c r="AC147" s="49">
        <v>0</v>
      </c>
      <c r="AD147" s="49" t="s">
        <v>277</v>
      </c>
      <c r="AE147" s="49" t="s">
        <v>277</v>
      </c>
      <c r="AF147" s="49">
        <v>0</v>
      </c>
      <c r="AJ147" s="49">
        <v>0</v>
      </c>
      <c r="AK147" s="49">
        <v>0</v>
      </c>
      <c r="AL147" s="49" t="s">
        <v>277</v>
      </c>
      <c r="AM147" s="49" t="s">
        <v>277</v>
      </c>
      <c r="AN147" s="49">
        <v>0</v>
      </c>
    </row>
    <row r="148" spans="2:40" x14ac:dyDescent="0.45">
      <c r="B148" s="46" t="s">
        <v>264</v>
      </c>
      <c r="C148" s="47" t="s">
        <v>38</v>
      </c>
      <c r="J148" s="46" t="s">
        <v>264</v>
      </c>
      <c r="K148" s="47" t="s">
        <v>38</v>
      </c>
      <c r="L148" s="49">
        <v>0</v>
      </c>
      <c r="M148" s="49">
        <v>0</v>
      </c>
      <c r="N148" s="49" t="s">
        <v>277</v>
      </c>
      <c r="O148" s="49" t="s">
        <v>277</v>
      </c>
      <c r="P148" s="49">
        <v>0</v>
      </c>
      <c r="T148" s="49">
        <v>0</v>
      </c>
      <c r="U148" s="49">
        <v>0</v>
      </c>
      <c r="V148" s="49" t="s">
        <v>277</v>
      </c>
      <c r="W148" s="49" t="s">
        <v>277</v>
      </c>
      <c r="X148" s="49">
        <v>0</v>
      </c>
      <c r="AB148" s="49">
        <v>0</v>
      </c>
      <c r="AC148" s="49">
        <v>0</v>
      </c>
      <c r="AD148" s="49" t="s">
        <v>277</v>
      </c>
      <c r="AE148" s="49" t="s">
        <v>277</v>
      </c>
      <c r="AF148" s="49">
        <v>0</v>
      </c>
      <c r="AJ148" s="49">
        <v>0</v>
      </c>
      <c r="AK148" s="49">
        <v>0</v>
      </c>
      <c r="AL148" s="49" t="s">
        <v>277</v>
      </c>
      <c r="AM148" s="49" t="s">
        <v>277</v>
      </c>
      <c r="AN148" s="49">
        <v>0</v>
      </c>
    </row>
    <row r="149" spans="2:40" x14ac:dyDescent="0.45">
      <c r="B149" s="46" t="s">
        <v>264</v>
      </c>
      <c r="C149" s="47" t="s">
        <v>192</v>
      </c>
      <c r="J149" s="46" t="s">
        <v>264</v>
      </c>
      <c r="K149" s="47" t="s">
        <v>192</v>
      </c>
      <c r="L149" s="49">
        <v>0</v>
      </c>
      <c r="M149" s="49">
        <v>0</v>
      </c>
      <c r="N149" s="49" t="s">
        <v>277</v>
      </c>
      <c r="O149" s="49" t="s">
        <v>277</v>
      </c>
      <c r="P149" s="49">
        <v>0</v>
      </c>
      <c r="T149" s="49">
        <v>0</v>
      </c>
      <c r="U149" s="49">
        <v>0</v>
      </c>
      <c r="V149" s="49" t="s">
        <v>277</v>
      </c>
      <c r="W149" s="49" t="s">
        <v>277</v>
      </c>
      <c r="X149" s="49">
        <v>0</v>
      </c>
      <c r="AB149" s="49">
        <v>0</v>
      </c>
      <c r="AC149" s="49">
        <v>0</v>
      </c>
      <c r="AD149" s="49" t="s">
        <v>277</v>
      </c>
      <c r="AE149" s="49" t="s">
        <v>277</v>
      </c>
      <c r="AF149" s="49">
        <v>0</v>
      </c>
      <c r="AJ149" s="49">
        <v>0</v>
      </c>
      <c r="AK149" s="49">
        <v>0</v>
      </c>
      <c r="AL149" s="49" t="s">
        <v>277</v>
      </c>
      <c r="AM149" s="49" t="s">
        <v>277</v>
      </c>
      <c r="AN149" s="49">
        <v>0</v>
      </c>
    </row>
    <row r="150" spans="2:40" x14ac:dyDescent="0.45">
      <c r="B150" s="46"/>
      <c r="C150" s="47"/>
      <c r="J150" s="46"/>
      <c r="K150" s="47"/>
      <c r="L150" s="49"/>
      <c r="M150" s="49"/>
      <c r="N150" s="49"/>
      <c r="O150" s="49"/>
      <c r="P150" s="49"/>
    </row>
    <row r="151" spans="2:40" x14ac:dyDescent="0.45">
      <c r="B151" s="46" t="s">
        <v>265</v>
      </c>
      <c r="C151" s="47"/>
      <c r="J151" s="46" t="s">
        <v>265</v>
      </c>
      <c r="K151" s="47"/>
      <c r="L151" s="49">
        <v>0</v>
      </c>
      <c r="M151" s="49">
        <v>0</v>
      </c>
      <c r="N151" s="49" t="s">
        <v>277</v>
      </c>
      <c r="O151" s="49" t="s">
        <v>277</v>
      </c>
      <c r="P151" s="49">
        <v>0</v>
      </c>
      <c r="T151" s="49">
        <v>0</v>
      </c>
      <c r="U151" s="49">
        <v>0</v>
      </c>
      <c r="V151" s="49" t="s">
        <v>277</v>
      </c>
      <c r="W151" s="49" t="s">
        <v>277</v>
      </c>
      <c r="X151" s="49">
        <v>0</v>
      </c>
      <c r="AB151" s="49">
        <v>0</v>
      </c>
      <c r="AC151" s="49">
        <v>0</v>
      </c>
      <c r="AD151" s="49" t="s">
        <v>277</v>
      </c>
      <c r="AE151" s="49" t="s">
        <v>277</v>
      </c>
      <c r="AF151" s="49">
        <v>0</v>
      </c>
      <c r="AJ151" s="49">
        <v>0</v>
      </c>
      <c r="AK151" s="49">
        <v>0</v>
      </c>
      <c r="AL151" s="49" t="s">
        <v>277</v>
      </c>
      <c r="AM151" s="49" t="s">
        <v>277</v>
      </c>
      <c r="AN151" s="49">
        <v>0</v>
      </c>
    </row>
    <row r="152" spans="2:40" x14ac:dyDescent="0.45">
      <c r="B152" s="46" t="s">
        <v>265</v>
      </c>
      <c r="C152" s="47" t="s">
        <v>47</v>
      </c>
      <c r="J152" s="46" t="s">
        <v>265</v>
      </c>
      <c r="K152" s="47" t="s">
        <v>47</v>
      </c>
      <c r="L152" s="49">
        <v>0</v>
      </c>
      <c r="M152" s="49">
        <v>0</v>
      </c>
      <c r="N152" s="49" t="s">
        <v>277</v>
      </c>
      <c r="O152" s="49" t="s">
        <v>277</v>
      </c>
      <c r="P152" s="49">
        <v>0</v>
      </c>
      <c r="T152" s="49">
        <v>0</v>
      </c>
      <c r="U152" s="49">
        <v>0</v>
      </c>
      <c r="V152" s="49" t="s">
        <v>277</v>
      </c>
      <c r="W152" s="49" t="s">
        <v>277</v>
      </c>
      <c r="X152" s="49">
        <v>0</v>
      </c>
      <c r="AB152" s="49">
        <v>0</v>
      </c>
      <c r="AC152" s="49">
        <v>0</v>
      </c>
      <c r="AD152" s="49" t="s">
        <v>277</v>
      </c>
      <c r="AE152" s="49" t="s">
        <v>277</v>
      </c>
      <c r="AF152" s="49">
        <v>0</v>
      </c>
      <c r="AJ152" s="49">
        <v>0</v>
      </c>
      <c r="AK152" s="49">
        <v>0</v>
      </c>
      <c r="AL152" s="49" t="s">
        <v>277</v>
      </c>
      <c r="AM152" s="49" t="s">
        <v>277</v>
      </c>
      <c r="AN152" s="49">
        <v>0</v>
      </c>
    </row>
    <row r="153" spans="2:40" x14ac:dyDescent="0.45">
      <c r="B153" s="46" t="s">
        <v>265</v>
      </c>
      <c r="C153" s="47" t="s">
        <v>65</v>
      </c>
      <c r="J153" s="46" t="s">
        <v>265</v>
      </c>
      <c r="K153" s="47" t="s">
        <v>65</v>
      </c>
      <c r="L153" s="49">
        <v>0</v>
      </c>
      <c r="M153" s="49">
        <v>0</v>
      </c>
      <c r="N153" s="49" t="s">
        <v>277</v>
      </c>
      <c r="O153" s="49" t="s">
        <v>277</v>
      </c>
      <c r="P153" s="49">
        <v>0</v>
      </c>
      <c r="T153" s="49">
        <v>0</v>
      </c>
      <c r="U153" s="49">
        <v>0</v>
      </c>
      <c r="V153" s="49" t="s">
        <v>277</v>
      </c>
      <c r="W153" s="49" t="s">
        <v>277</v>
      </c>
      <c r="X153" s="49">
        <v>0</v>
      </c>
      <c r="AB153" s="49">
        <v>0</v>
      </c>
      <c r="AC153" s="49">
        <v>0</v>
      </c>
      <c r="AD153" s="49" t="s">
        <v>277</v>
      </c>
      <c r="AE153" s="49" t="s">
        <v>277</v>
      </c>
      <c r="AF153" s="49">
        <v>0</v>
      </c>
      <c r="AJ153" s="49">
        <v>0</v>
      </c>
      <c r="AK153" s="49">
        <v>0</v>
      </c>
      <c r="AL153" s="49" t="s">
        <v>277</v>
      </c>
      <c r="AM153" s="49" t="s">
        <v>277</v>
      </c>
      <c r="AN153" s="49">
        <v>0</v>
      </c>
    </row>
    <row r="154" spans="2:40" x14ac:dyDescent="0.45">
      <c r="B154" s="46" t="s">
        <v>265</v>
      </c>
      <c r="C154" s="47" t="s">
        <v>49</v>
      </c>
      <c r="J154" s="46" t="s">
        <v>265</v>
      </c>
      <c r="K154" s="47" t="s">
        <v>49</v>
      </c>
      <c r="L154" s="49">
        <v>0</v>
      </c>
      <c r="M154" s="49">
        <v>0</v>
      </c>
      <c r="N154" s="49" t="s">
        <v>277</v>
      </c>
      <c r="O154" s="49" t="s">
        <v>277</v>
      </c>
      <c r="P154" s="49">
        <v>0</v>
      </c>
      <c r="T154" s="49">
        <v>0</v>
      </c>
      <c r="U154" s="49">
        <v>0</v>
      </c>
      <c r="V154" s="49" t="s">
        <v>277</v>
      </c>
      <c r="W154" s="49" t="s">
        <v>277</v>
      </c>
      <c r="X154" s="49">
        <v>0</v>
      </c>
      <c r="AB154" s="49">
        <v>0</v>
      </c>
      <c r="AC154" s="49">
        <v>0</v>
      </c>
      <c r="AD154" s="49" t="s">
        <v>277</v>
      </c>
      <c r="AE154" s="49" t="s">
        <v>277</v>
      </c>
      <c r="AF154" s="49">
        <v>0</v>
      </c>
      <c r="AJ154" s="49">
        <v>0</v>
      </c>
      <c r="AK154" s="49">
        <v>0</v>
      </c>
      <c r="AL154" s="49" t="s">
        <v>277</v>
      </c>
      <c r="AM154" s="49" t="s">
        <v>277</v>
      </c>
      <c r="AN154" s="49">
        <v>0</v>
      </c>
    </row>
    <row r="155" spans="2:40" x14ac:dyDescent="0.45">
      <c r="B155" s="46" t="s">
        <v>265</v>
      </c>
      <c r="C155" s="47" t="s">
        <v>51</v>
      </c>
      <c r="J155" s="46" t="s">
        <v>265</v>
      </c>
      <c r="K155" s="47" t="s">
        <v>51</v>
      </c>
      <c r="L155" s="49">
        <v>0</v>
      </c>
      <c r="M155" s="49">
        <v>0</v>
      </c>
      <c r="N155" s="49" t="s">
        <v>277</v>
      </c>
      <c r="O155" s="49" t="s">
        <v>277</v>
      </c>
      <c r="P155" s="49">
        <v>0</v>
      </c>
      <c r="T155" s="49">
        <v>0</v>
      </c>
      <c r="U155" s="49">
        <v>0</v>
      </c>
      <c r="V155" s="49" t="s">
        <v>277</v>
      </c>
      <c r="W155" s="49" t="s">
        <v>277</v>
      </c>
      <c r="X155" s="49">
        <v>0</v>
      </c>
      <c r="AB155" s="49">
        <v>0</v>
      </c>
      <c r="AC155" s="49">
        <v>0</v>
      </c>
      <c r="AD155" s="49" t="s">
        <v>277</v>
      </c>
      <c r="AE155" s="49" t="s">
        <v>277</v>
      </c>
      <c r="AF155" s="49">
        <v>0</v>
      </c>
      <c r="AJ155" s="49">
        <v>0</v>
      </c>
      <c r="AK155" s="49">
        <v>0</v>
      </c>
      <c r="AL155" s="49" t="s">
        <v>277</v>
      </c>
      <c r="AM155" s="49" t="s">
        <v>277</v>
      </c>
      <c r="AN155" s="49">
        <v>0</v>
      </c>
    </row>
    <row r="156" spans="2:40" x14ac:dyDescent="0.45">
      <c r="B156" s="46" t="s">
        <v>265</v>
      </c>
      <c r="C156" s="47" t="s">
        <v>53</v>
      </c>
      <c r="J156" s="46" t="s">
        <v>265</v>
      </c>
      <c r="K156" s="47" t="s">
        <v>53</v>
      </c>
      <c r="L156" s="49">
        <v>0</v>
      </c>
      <c r="M156" s="49">
        <v>0</v>
      </c>
      <c r="N156" s="49" t="s">
        <v>277</v>
      </c>
      <c r="O156" s="49" t="s">
        <v>277</v>
      </c>
      <c r="P156" s="49">
        <v>0</v>
      </c>
      <c r="T156" s="49">
        <v>0</v>
      </c>
      <c r="U156" s="49">
        <v>0</v>
      </c>
      <c r="V156" s="49" t="s">
        <v>277</v>
      </c>
      <c r="W156" s="49" t="s">
        <v>277</v>
      </c>
      <c r="X156" s="49">
        <v>0</v>
      </c>
      <c r="AB156" s="49">
        <v>0</v>
      </c>
      <c r="AC156" s="49">
        <v>0</v>
      </c>
      <c r="AD156" s="49" t="s">
        <v>277</v>
      </c>
      <c r="AE156" s="49" t="s">
        <v>277</v>
      </c>
      <c r="AF156" s="49">
        <v>0</v>
      </c>
      <c r="AJ156" s="49">
        <v>0</v>
      </c>
      <c r="AK156" s="49">
        <v>0</v>
      </c>
      <c r="AL156" s="49" t="s">
        <v>277</v>
      </c>
      <c r="AM156" s="49" t="s">
        <v>277</v>
      </c>
      <c r="AN156" s="49">
        <v>0</v>
      </c>
    </row>
    <row r="157" spans="2:40" x14ac:dyDescent="0.45">
      <c r="B157" s="46" t="s">
        <v>265</v>
      </c>
      <c r="C157" s="47" t="s">
        <v>76</v>
      </c>
      <c r="J157" s="46" t="s">
        <v>265</v>
      </c>
      <c r="K157" s="47" t="s">
        <v>76</v>
      </c>
      <c r="L157" s="49">
        <v>0</v>
      </c>
      <c r="M157" s="49">
        <v>0</v>
      </c>
      <c r="N157" s="49" t="s">
        <v>277</v>
      </c>
      <c r="O157" s="49" t="s">
        <v>277</v>
      </c>
      <c r="P157" s="49">
        <v>0</v>
      </c>
      <c r="T157" s="49">
        <v>0</v>
      </c>
      <c r="U157" s="49">
        <v>0</v>
      </c>
      <c r="V157" s="49" t="s">
        <v>277</v>
      </c>
      <c r="W157" s="49" t="s">
        <v>277</v>
      </c>
      <c r="X157" s="49">
        <v>0</v>
      </c>
      <c r="AB157" s="49">
        <v>0</v>
      </c>
      <c r="AC157" s="49">
        <v>0</v>
      </c>
      <c r="AD157" s="49" t="s">
        <v>277</v>
      </c>
      <c r="AE157" s="49" t="s">
        <v>277</v>
      </c>
      <c r="AF157" s="49">
        <v>0</v>
      </c>
      <c r="AJ157" s="49">
        <v>0</v>
      </c>
      <c r="AK157" s="49">
        <v>0</v>
      </c>
      <c r="AL157" s="49" t="s">
        <v>277</v>
      </c>
      <c r="AM157" s="49" t="s">
        <v>277</v>
      </c>
      <c r="AN157" s="49">
        <v>0</v>
      </c>
    </row>
    <row r="158" spans="2:40" x14ac:dyDescent="0.45">
      <c r="B158" s="46" t="s">
        <v>265</v>
      </c>
      <c r="C158" s="47" t="s">
        <v>78</v>
      </c>
      <c r="J158" s="46" t="s">
        <v>265</v>
      </c>
      <c r="K158" s="47" t="s">
        <v>78</v>
      </c>
      <c r="L158" s="49">
        <v>0</v>
      </c>
      <c r="M158" s="49">
        <v>0</v>
      </c>
      <c r="N158" s="49" t="s">
        <v>277</v>
      </c>
      <c r="O158" s="49" t="s">
        <v>277</v>
      </c>
      <c r="P158" s="49">
        <v>0</v>
      </c>
      <c r="T158" s="49">
        <v>0</v>
      </c>
      <c r="U158" s="49">
        <v>0</v>
      </c>
      <c r="V158" s="49" t="s">
        <v>277</v>
      </c>
      <c r="W158" s="49" t="s">
        <v>277</v>
      </c>
      <c r="X158" s="49">
        <v>0</v>
      </c>
      <c r="AB158" s="49">
        <v>0</v>
      </c>
      <c r="AC158" s="49">
        <v>0</v>
      </c>
      <c r="AD158" s="49" t="s">
        <v>277</v>
      </c>
      <c r="AE158" s="49" t="s">
        <v>277</v>
      </c>
      <c r="AF158" s="49">
        <v>0</v>
      </c>
      <c r="AJ158" s="49">
        <v>0</v>
      </c>
      <c r="AK158" s="49">
        <v>0</v>
      </c>
      <c r="AL158" s="49" t="s">
        <v>277</v>
      </c>
      <c r="AM158" s="49" t="s">
        <v>277</v>
      </c>
      <c r="AN158" s="49">
        <v>0</v>
      </c>
    </row>
    <row r="159" spans="2:40" x14ac:dyDescent="0.45">
      <c r="B159" s="46" t="s">
        <v>265</v>
      </c>
      <c r="C159" s="47" t="s">
        <v>194</v>
      </c>
      <c r="J159" s="46" t="s">
        <v>265</v>
      </c>
      <c r="K159" s="47" t="s">
        <v>194</v>
      </c>
      <c r="L159" s="49">
        <v>0</v>
      </c>
      <c r="M159" s="49">
        <v>0</v>
      </c>
      <c r="N159" s="49" t="s">
        <v>277</v>
      </c>
      <c r="O159" s="49" t="s">
        <v>277</v>
      </c>
      <c r="P159" s="49">
        <v>0</v>
      </c>
      <c r="T159" s="49">
        <v>0</v>
      </c>
      <c r="U159" s="49">
        <v>0</v>
      </c>
      <c r="V159" s="49" t="s">
        <v>277</v>
      </c>
      <c r="W159" s="49" t="s">
        <v>277</v>
      </c>
      <c r="X159" s="49">
        <v>0</v>
      </c>
      <c r="AB159" s="49">
        <v>0</v>
      </c>
      <c r="AC159" s="49">
        <v>0</v>
      </c>
      <c r="AD159" s="49" t="s">
        <v>277</v>
      </c>
      <c r="AE159" s="49" t="s">
        <v>277</v>
      </c>
      <c r="AF159" s="49">
        <v>0</v>
      </c>
      <c r="AJ159" s="49">
        <v>0</v>
      </c>
      <c r="AK159" s="49">
        <v>0</v>
      </c>
      <c r="AL159" s="49" t="s">
        <v>277</v>
      </c>
      <c r="AM159" s="49" t="s">
        <v>277</v>
      </c>
      <c r="AN159" s="49">
        <v>0</v>
      </c>
    </row>
    <row r="160" spans="2:40" x14ac:dyDescent="0.45">
      <c r="B160" s="46" t="s">
        <v>265</v>
      </c>
      <c r="C160" s="47" t="s">
        <v>196</v>
      </c>
      <c r="J160" s="46" t="s">
        <v>265</v>
      </c>
      <c r="K160" s="47" t="s">
        <v>196</v>
      </c>
      <c r="L160" s="49">
        <v>0</v>
      </c>
      <c r="M160" s="49">
        <v>0</v>
      </c>
      <c r="N160" s="49" t="s">
        <v>277</v>
      </c>
      <c r="O160" s="49" t="s">
        <v>277</v>
      </c>
      <c r="P160" s="49">
        <v>0</v>
      </c>
      <c r="T160" s="49">
        <v>0</v>
      </c>
      <c r="U160" s="49">
        <v>0</v>
      </c>
      <c r="V160" s="49" t="s">
        <v>277</v>
      </c>
      <c r="W160" s="49" t="s">
        <v>277</v>
      </c>
      <c r="X160" s="49">
        <v>0</v>
      </c>
      <c r="AB160" s="49">
        <v>0</v>
      </c>
      <c r="AC160" s="49">
        <v>0</v>
      </c>
      <c r="AD160" s="49" t="s">
        <v>277</v>
      </c>
      <c r="AE160" s="49" t="s">
        <v>277</v>
      </c>
      <c r="AF160" s="49">
        <v>0</v>
      </c>
      <c r="AJ160" s="49">
        <v>0</v>
      </c>
      <c r="AK160" s="49">
        <v>0</v>
      </c>
      <c r="AL160" s="49" t="s">
        <v>277</v>
      </c>
      <c r="AM160" s="49" t="s">
        <v>277</v>
      </c>
      <c r="AN160" s="49">
        <v>0</v>
      </c>
    </row>
    <row r="161" spans="2:40" x14ac:dyDescent="0.45">
      <c r="B161" s="46" t="s">
        <v>265</v>
      </c>
      <c r="C161" s="47" t="s">
        <v>55</v>
      </c>
      <c r="J161" s="46" t="s">
        <v>265</v>
      </c>
      <c r="K161" s="47" t="s">
        <v>55</v>
      </c>
      <c r="L161" s="49">
        <v>0</v>
      </c>
      <c r="M161" s="49">
        <v>0</v>
      </c>
      <c r="N161" s="49" t="s">
        <v>277</v>
      </c>
      <c r="O161" s="49" t="s">
        <v>277</v>
      </c>
      <c r="P161" s="49">
        <v>0</v>
      </c>
      <c r="T161" s="49">
        <v>0</v>
      </c>
      <c r="U161" s="49">
        <v>0</v>
      </c>
      <c r="V161" s="49" t="s">
        <v>277</v>
      </c>
      <c r="W161" s="49" t="s">
        <v>277</v>
      </c>
      <c r="X161" s="49">
        <v>0</v>
      </c>
      <c r="AB161" s="49">
        <v>0</v>
      </c>
      <c r="AC161" s="49">
        <v>0</v>
      </c>
      <c r="AD161" s="49" t="s">
        <v>277</v>
      </c>
      <c r="AE161" s="49" t="s">
        <v>277</v>
      </c>
      <c r="AF161" s="49">
        <v>0</v>
      </c>
      <c r="AJ161" s="49">
        <v>0</v>
      </c>
      <c r="AK161" s="49">
        <v>0</v>
      </c>
      <c r="AL161" s="49" t="s">
        <v>277</v>
      </c>
      <c r="AM161" s="49" t="s">
        <v>277</v>
      </c>
      <c r="AN161" s="49">
        <v>0</v>
      </c>
    </row>
    <row r="162" spans="2:40" x14ac:dyDescent="0.45">
      <c r="B162" s="46"/>
      <c r="C162" s="47"/>
      <c r="J162" s="46"/>
      <c r="K162" s="47"/>
      <c r="L162" s="49"/>
      <c r="M162" s="49"/>
      <c r="N162" s="49"/>
      <c r="O162" s="49"/>
      <c r="P162" s="49"/>
    </row>
    <row r="163" spans="2:40" x14ac:dyDescent="0.45">
      <c r="B163" s="46" t="s">
        <v>266</v>
      </c>
      <c r="C163" s="47"/>
      <c r="J163" s="46" t="s">
        <v>266</v>
      </c>
      <c r="K163" s="47"/>
      <c r="L163" s="49">
        <v>0</v>
      </c>
      <c r="M163" s="49">
        <v>0</v>
      </c>
      <c r="N163" s="49" t="s">
        <v>277</v>
      </c>
      <c r="O163" s="49" t="s">
        <v>277</v>
      </c>
      <c r="P163" s="49">
        <v>0</v>
      </c>
      <c r="T163" s="49">
        <v>0</v>
      </c>
      <c r="U163" s="49">
        <v>0</v>
      </c>
      <c r="V163" s="49" t="s">
        <v>277</v>
      </c>
      <c r="W163" s="49" t="s">
        <v>277</v>
      </c>
      <c r="X163" s="49">
        <v>0</v>
      </c>
      <c r="AB163" s="49">
        <v>0</v>
      </c>
      <c r="AC163" s="49">
        <v>0</v>
      </c>
      <c r="AD163" s="49" t="s">
        <v>277</v>
      </c>
      <c r="AE163" s="49" t="s">
        <v>277</v>
      </c>
      <c r="AF163" s="49">
        <v>0</v>
      </c>
      <c r="AJ163" s="49">
        <v>0</v>
      </c>
      <c r="AK163" s="49">
        <v>0</v>
      </c>
      <c r="AL163" s="49" t="s">
        <v>277</v>
      </c>
      <c r="AM163" s="49" t="s">
        <v>277</v>
      </c>
      <c r="AN163" s="49">
        <v>0</v>
      </c>
    </row>
    <row r="164" spans="2:40" x14ac:dyDescent="0.45">
      <c r="B164" s="46" t="s">
        <v>266</v>
      </c>
      <c r="C164" s="47" t="s">
        <v>199</v>
      </c>
      <c r="J164" s="46" t="s">
        <v>266</v>
      </c>
      <c r="K164" s="47" t="s">
        <v>199</v>
      </c>
      <c r="L164" s="49">
        <v>0</v>
      </c>
      <c r="M164" s="49">
        <v>0</v>
      </c>
      <c r="N164" s="49" t="s">
        <v>277</v>
      </c>
      <c r="O164" s="49" t="s">
        <v>277</v>
      </c>
      <c r="P164" s="49">
        <v>0</v>
      </c>
      <c r="T164" s="49">
        <v>0</v>
      </c>
      <c r="U164" s="49">
        <v>0</v>
      </c>
      <c r="V164" s="49" t="s">
        <v>277</v>
      </c>
      <c r="W164" s="49" t="s">
        <v>277</v>
      </c>
      <c r="X164" s="49">
        <v>0</v>
      </c>
      <c r="AB164" s="49">
        <v>0</v>
      </c>
      <c r="AC164" s="49">
        <v>0</v>
      </c>
      <c r="AD164" s="49" t="s">
        <v>277</v>
      </c>
      <c r="AE164" s="49" t="s">
        <v>277</v>
      </c>
      <c r="AF164" s="49">
        <v>0</v>
      </c>
      <c r="AJ164" s="49">
        <v>0</v>
      </c>
      <c r="AK164" s="49">
        <v>0</v>
      </c>
      <c r="AL164" s="49" t="s">
        <v>277</v>
      </c>
      <c r="AM164" s="49" t="s">
        <v>277</v>
      </c>
      <c r="AN164" s="49">
        <v>0</v>
      </c>
    </row>
    <row r="165" spans="2:40" x14ac:dyDescent="0.45">
      <c r="B165" s="46"/>
      <c r="C165" s="47"/>
      <c r="J165" s="46"/>
      <c r="K165" s="47"/>
      <c r="L165" s="49"/>
      <c r="M165" s="49"/>
      <c r="N165" s="49"/>
      <c r="O165" s="49"/>
      <c r="P165" s="49"/>
    </row>
    <row r="166" spans="2:40" x14ac:dyDescent="0.45">
      <c r="B166" s="46" t="s">
        <v>267</v>
      </c>
      <c r="C166" s="47"/>
      <c r="J166" s="46" t="s">
        <v>267</v>
      </c>
      <c r="K166" s="47"/>
      <c r="T166" s="49"/>
      <c r="U166" s="49"/>
      <c r="V166" s="49"/>
      <c r="W166" s="49"/>
      <c r="X166" s="49"/>
      <c r="AB166" s="49"/>
      <c r="AC166" s="49"/>
      <c r="AD166" s="49"/>
      <c r="AE166" s="49"/>
      <c r="AF166" s="49"/>
      <c r="AJ166" s="49"/>
      <c r="AK166" s="49"/>
      <c r="AL166" s="49"/>
      <c r="AM166" s="49"/>
      <c r="AN166" s="49"/>
    </row>
    <row r="167" spans="2:40" x14ac:dyDescent="0.45">
      <c r="B167" s="46" t="s">
        <v>268</v>
      </c>
      <c r="C167" s="47"/>
      <c r="J167" s="46" t="s">
        <v>268</v>
      </c>
      <c r="K167" s="47"/>
      <c r="L167" s="49">
        <v>0</v>
      </c>
      <c r="M167" s="49">
        <v>0</v>
      </c>
      <c r="N167" s="49" t="s">
        <v>277</v>
      </c>
      <c r="O167" s="49" t="s">
        <v>277</v>
      </c>
      <c r="P167" s="49">
        <v>0</v>
      </c>
      <c r="T167" s="49">
        <v>0</v>
      </c>
      <c r="U167" s="49">
        <v>0</v>
      </c>
      <c r="V167" s="49" t="s">
        <v>277</v>
      </c>
      <c r="W167" s="49" t="s">
        <v>277</v>
      </c>
      <c r="X167" s="49">
        <v>0</v>
      </c>
      <c r="AB167" s="49">
        <v>0</v>
      </c>
      <c r="AC167" s="49">
        <v>0</v>
      </c>
      <c r="AD167" s="49" t="s">
        <v>277</v>
      </c>
      <c r="AE167" s="49" t="s">
        <v>277</v>
      </c>
      <c r="AF167" s="49">
        <v>0</v>
      </c>
      <c r="AJ167" s="49">
        <v>0</v>
      </c>
      <c r="AK167" s="49">
        <v>0</v>
      </c>
      <c r="AL167" s="49" t="s">
        <v>277</v>
      </c>
      <c r="AM167" s="49" t="s">
        <v>277</v>
      </c>
      <c r="AN167" s="49">
        <v>0</v>
      </c>
    </row>
    <row r="168" spans="2:40" x14ac:dyDescent="0.45">
      <c r="B168" s="46" t="s">
        <v>268</v>
      </c>
      <c r="C168" s="47" t="s">
        <v>80</v>
      </c>
      <c r="J168" s="46" t="s">
        <v>268</v>
      </c>
      <c r="K168" s="47" t="s">
        <v>80</v>
      </c>
      <c r="L168" s="49">
        <v>0</v>
      </c>
      <c r="M168" s="49">
        <v>0</v>
      </c>
      <c r="N168" s="49" t="s">
        <v>277</v>
      </c>
      <c r="O168" s="49" t="s">
        <v>277</v>
      </c>
      <c r="P168" s="49">
        <v>0</v>
      </c>
      <c r="T168" s="49">
        <v>0</v>
      </c>
      <c r="U168" s="49">
        <v>0</v>
      </c>
      <c r="V168" s="49" t="s">
        <v>277</v>
      </c>
      <c r="W168" s="49" t="s">
        <v>277</v>
      </c>
      <c r="X168" s="49">
        <v>0</v>
      </c>
      <c r="AB168" s="49">
        <v>0</v>
      </c>
      <c r="AC168" s="49">
        <v>0</v>
      </c>
      <c r="AD168" s="49" t="s">
        <v>277</v>
      </c>
      <c r="AE168" s="49" t="s">
        <v>277</v>
      </c>
      <c r="AF168" s="49">
        <v>0</v>
      </c>
      <c r="AJ168" s="49">
        <v>0</v>
      </c>
      <c r="AK168" s="49">
        <v>0</v>
      </c>
      <c r="AL168" s="49" t="s">
        <v>277</v>
      </c>
      <c r="AM168" s="49" t="s">
        <v>277</v>
      </c>
      <c r="AN168" s="49">
        <v>0</v>
      </c>
    </row>
    <row r="169" spans="2:40" x14ac:dyDescent="0.45">
      <c r="B169" s="46" t="s">
        <v>268</v>
      </c>
      <c r="C169" s="47" t="s">
        <v>59</v>
      </c>
      <c r="J169" s="46" t="s">
        <v>268</v>
      </c>
      <c r="K169" s="47" t="s">
        <v>59</v>
      </c>
      <c r="L169" s="49">
        <v>0</v>
      </c>
      <c r="M169" s="49">
        <v>0</v>
      </c>
      <c r="N169" s="49" t="s">
        <v>277</v>
      </c>
      <c r="O169" s="49" t="s">
        <v>277</v>
      </c>
      <c r="P169" s="49">
        <v>0</v>
      </c>
      <c r="T169" s="49">
        <v>0</v>
      </c>
      <c r="U169" s="49">
        <v>0</v>
      </c>
      <c r="V169" s="49" t="s">
        <v>277</v>
      </c>
      <c r="W169" s="49" t="s">
        <v>277</v>
      </c>
      <c r="X169" s="49">
        <v>0</v>
      </c>
      <c r="AB169" s="49">
        <v>0</v>
      </c>
      <c r="AC169" s="49">
        <v>0</v>
      </c>
      <c r="AD169" s="49" t="s">
        <v>277</v>
      </c>
      <c r="AE169" s="49" t="s">
        <v>277</v>
      </c>
      <c r="AF169" s="49">
        <v>0</v>
      </c>
      <c r="AJ169" s="49">
        <v>0</v>
      </c>
      <c r="AK169" s="49">
        <v>0</v>
      </c>
      <c r="AL169" s="49" t="s">
        <v>277</v>
      </c>
      <c r="AM169" s="49" t="s">
        <v>277</v>
      </c>
      <c r="AN169" s="49">
        <v>0</v>
      </c>
    </row>
    <row r="170" spans="2:40" x14ac:dyDescent="0.45">
      <c r="B170" s="46" t="s">
        <v>268</v>
      </c>
      <c r="C170" s="47" t="s">
        <v>202</v>
      </c>
      <c r="J170" s="46" t="s">
        <v>268</v>
      </c>
      <c r="K170" s="47" t="s">
        <v>202</v>
      </c>
      <c r="L170" s="49">
        <v>0</v>
      </c>
      <c r="M170" s="49">
        <v>0</v>
      </c>
      <c r="N170" s="49" t="s">
        <v>277</v>
      </c>
      <c r="O170" s="49" t="s">
        <v>277</v>
      </c>
      <c r="P170" s="49">
        <v>0</v>
      </c>
      <c r="T170" s="49">
        <v>0</v>
      </c>
      <c r="U170" s="49">
        <v>0</v>
      </c>
      <c r="V170" s="49" t="s">
        <v>277</v>
      </c>
      <c r="W170" s="49" t="s">
        <v>277</v>
      </c>
      <c r="X170" s="49">
        <v>0</v>
      </c>
      <c r="AB170" s="49">
        <v>0</v>
      </c>
      <c r="AC170" s="49">
        <v>0</v>
      </c>
      <c r="AD170" s="49" t="s">
        <v>277</v>
      </c>
      <c r="AE170" s="49" t="s">
        <v>277</v>
      </c>
      <c r="AF170" s="49">
        <v>0</v>
      </c>
      <c r="AJ170" s="49">
        <v>0</v>
      </c>
      <c r="AK170" s="49">
        <v>0</v>
      </c>
      <c r="AL170" s="49" t="s">
        <v>277</v>
      </c>
      <c r="AM170" s="49" t="s">
        <v>277</v>
      </c>
      <c r="AN170" s="49">
        <v>0</v>
      </c>
    </row>
    <row r="171" spans="2:40" x14ac:dyDescent="0.45">
      <c r="B171" s="46" t="s">
        <v>268</v>
      </c>
      <c r="C171" s="47" t="s">
        <v>61</v>
      </c>
      <c r="J171" s="46" t="s">
        <v>268</v>
      </c>
      <c r="K171" s="47" t="s">
        <v>61</v>
      </c>
      <c r="L171" s="49">
        <v>0</v>
      </c>
      <c r="M171" s="49">
        <v>0</v>
      </c>
      <c r="N171" s="49" t="s">
        <v>277</v>
      </c>
      <c r="O171" s="49" t="s">
        <v>277</v>
      </c>
      <c r="P171" s="49">
        <v>0</v>
      </c>
      <c r="T171" s="49">
        <v>0</v>
      </c>
      <c r="U171" s="49">
        <v>0</v>
      </c>
      <c r="V171" s="49" t="s">
        <v>277</v>
      </c>
      <c r="W171" s="49" t="s">
        <v>277</v>
      </c>
      <c r="X171" s="49">
        <v>0</v>
      </c>
      <c r="AB171" s="49">
        <v>0</v>
      </c>
      <c r="AC171" s="49">
        <v>0</v>
      </c>
      <c r="AD171" s="49" t="s">
        <v>277</v>
      </c>
      <c r="AE171" s="49" t="s">
        <v>277</v>
      </c>
      <c r="AF171" s="49">
        <v>0</v>
      </c>
      <c r="AJ171" s="49">
        <v>0</v>
      </c>
      <c r="AK171" s="49">
        <v>0</v>
      </c>
      <c r="AL171" s="49" t="s">
        <v>277</v>
      </c>
      <c r="AM171" s="49" t="s">
        <v>277</v>
      </c>
      <c r="AN171" s="49">
        <v>0</v>
      </c>
    </row>
    <row r="172" spans="2:40" x14ac:dyDescent="0.45">
      <c r="B172" s="46" t="s">
        <v>268</v>
      </c>
      <c r="C172" s="47" t="s">
        <v>63</v>
      </c>
      <c r="J172" s="46" t="s">
        <v>268</v>
      </c>
      <c r="K172" s="47" t="s">
        <v>63</v>
      </c>
      <c r="L172" s="49">
        <v>0</v>
      </c>
      <c r="M172" s="49">
        <v>0</v>
      </c>
      <c r="N172" s="49" t="s">
        <v>277</v>
      </c>
      <c r="O172" s="49" t="s">
        <v>277</v>
      </c>
      <c r="P172" s="49">
        <v>0</v>
      </c>
      <c r="T172" s="49">
        <v>0</v>
      </c>
      <c r="U172" s="49">
        <v>0</v>
      </c>
      <c r="V172" s="49" t="s">
        <v>277</v>
      </c>
      <c r="W172" s="49" t="s">
        <v>277</v>
      </c>
      <c r="X172" s="49">
        <v>0</v>
      </c>
      <c r="AB172" s="49">
        <v>0</v>
      </c>
      <c r="AC172" s="49">
        <v>0</v>
      </c>
      <c r="AD172" s="49" t="s">
        <v>277</v>
      </c>
      <c r="AE172" s="49" t="s">
        <v>277</v>
      </c>
      <c r="AF172" s="49">
        <v>0</v>
      </c>
      <c r="AJ172" s="49">
        <v>0</v>
      </c>
      <c r="AK172" s="49">
        <v>0</v>
      </c>
      <c r="AL172" s="49" t="s">
        <v>277</v>
      </c>
      <c r="AM172" s="49" t="s">
        <v>277</v>
      </c>
      <c r="AN172" s="49">
        <v>0</v>
      </c>
    </row>
    <row r="173" spans="2:40" x14ac:dyDescent="0.45">
      <c r="B173" s="46" t="s">
        <v>268</v>
      </c>
      <c r="C173" s="47" t="s">
        <v>204</v>
      </c>
      <c r="J173" s="46" t="s">
        <v>268</v>
      </c>
      <c r="K173" s="47" t="s">
        <v>204</v>
      </c>
      <c r="L173" s="49">
        <v>0</v>
      </c>
      <c r="M173" s="49">
        <v>0</v>
      </c>
      <c r="N173" s="49" t="s">
        <v>277</v>
      </c>
      <c r="O173" s="49" t="s">
        <v>277</v>
      </c>
      <c r="P173" s="49">
        <v>0</v>
      </c>
      <c r="T173" s="49">
        <v>0</v>
      </c>
      <c r="U173" s="49">
        <v>0</v>
      </c>
      <c r="V173" s="49" t="s">
        <v>277</v>
      </c>
      <c r="W173" s="49" t="s">
        <v>277</v>
      </c>
      <c r="X173" s="49">
        <v>0</v>
      </c>
      <c r="AB173" s="49">
        <v>0</v>
      </c>
      <c r="AC173" s="49">
        <v>0</v>
      </c>
      <c r="AD173" s="49" t="s">
        <v>277</v>
      </c>
      <c r="AE173" s="49" t="s">
        <v>277</v>
      </c>
      <c r="AF173" s="49">
        <v>0</v>
      </c>
      <c r="AJ173" s="49">
        <v>0</v>
      </c>
      <c r="AK173" s="49">
        <v>0</v>
      </c>
      <c r="AL173" s="49" t="s">
        <v>277</v>
      </c>
      <c r="AM173" s="49" t="s">
        <v>277</v>
      </c>
      <c r="AN173" s="49">
        <v>0</v>
      </c>
    </row>
    <row r="174" spans="2:40" x14ac:dyDescent="0.45">
      <c r="B174" s="46" t="s">
        <v>268</v>
      </c>
      <c r="C174" s="47" t="s">
        <v>206</v>
      </c>
      <c r="J174" s="46" t="s">
        <v>268</v>
      </c>
      <c r="K174" s="47" t="s">
        <v>206</v>
      </c>
      <c r="L174" s="49">
        <v>0</v>
      </c>
      <c r="M174" s="49">
        <v>0</v>
      </c>
      <c r="N174" s="49" t="s">
        <v>277</v>
      </c>
      <c r="O174" s="49" t="s">
        <v>277</v>
      </c>
      <c r="P174" s="49">
        <v>0</v>
      </c>
      <c r="T174" s="49">
        <v>0</v>
      </c>
      <c r="U174" s="49">
        <v>0</v>
      </c>
      <c r="V174" s="49" t="s">
        <v>277</v>
      </c>
      <c r="W174" s="49" t="s">
        <v>277</v>
      </c>
      <c r="X174" s="49">
        <v>0</v>
      </c>
      <c r="AB174" s="49">
        <v>0</v>
      </c>
      <c r="AC174" s="49">
        <v>0</v>
      </c>
      <c r="AD174" s="49" t="s">
        <v>277</v>
      </c>
      <c r="AE174" s="49" t="s">
        <v>277</v>
      </c>
      <c r="AF174" s="49">
        <v>0</v>
      </c>
      <c r="AJ174" s="49">
        <v>0</v>
      </c>
      <c r="AK174" s="49">
        <v>0</v>
      </c>
      <c r="AL174" s="49" t="s">
        <v>277</v>
      </c>
      <c r="AM174" s="49" t="s">
        <v>277</v>
      </c>
      <c r="AN174" s="49">
        <v>0</v>
      </c>
    </row>
    <row r="175" spans="2:40" x14ac:dyDescent="0.45">
      <c r="B175" s="46"/>
      <c r="C175" s="47"/>
      <c r="J175" s="46"/>
      <c r="K175" s="47"/>
      <c r="L175" s="49"/>
      <c r="M175" s="49"/>
      <c r="N175" s="49"/>
      <c r="O175" s="49"/>
      <c r="P175" s="49"/>
    </row>
    <row r="176" spans="2:40" x14ac:dyDescent="0.45">
      <c r="B176" s="46" t="s">
        <v>269</v>
      </c>
      <c r="C176" s="47"/>
      <c r="J176" s="46" t="s">
        <v>269</v>
      </c>
      <c r="K176" s="47"/>
      <c r="L176" s="49">
        <v>0</v>
      </c>
      <c r="M176" s="49">
        <v>0</v>
      </c>
      <c r="N176" s="49" t="s">
        <v>277</v>
      </c>
      <c r="O176" s="49" t="s">
        <v>277</v>
      </c>
      <c r="P176" s="49">
        <v>0</v>
      </c>
      <c r="T176" s="49">
        <v>0</v>
      </c>
      <c r="U176" s="49">
        <v>0</v>
      </c>
      <c r="V176" s="49" t="s">
        <v>277</v>
      </c>
      <c r="W176" s="49" t="s">
        <v>277</v>
      </c>
      <c r="X176" s="49">
        <v>0</v>
      </c>
      <c r="AB176" s="49">
        <v>0</v>
      </c>
      <c r="AC176" s="49">
        <v>0</v>
      </c>
      <c r="AD176" s="49" t="s">
        <v>277</v>
      </c>
      <c r="AE176" s="49" t="s">
        <v>277</v>
      </c>
      <c r="AF176" s="49">
        <v>0</v>
      </c>
      <c r="AJ176" s="49">
        <v>0</v>
      </c>
      <c r="AK176" s="49">
        <v>0</v>
      </c>
      <c r="AL176" s="49" t="s">
        <v>277</v>
      </c>
      <c r="AM176" s="49" t="s">
        <v>277</v>
      </c>
      <c r="AN176" s="49">
        <v>0</v>
      </c>
    </row>
    <row r="177" spans="2:40" x14ac:dyDescent="0.45">
      <c r="B177" s="46" t="s">
        <v>269</v>
      </c>
      <c r="C177" s="47" t="s">
        <v>208</v>
      </c>
      <c r="J177" s="46" t="s">
        <v>269</v>
      </c>
      <c r="K177" s="47" t="s">
        <v>208</v>
      </c>
      <c r="L177" s="49">
        <v>0</v>
      </c>
      <c r="M177" s="49">
        <v>0</v>
      </c>
      <c r="N177" s="49" t="s">
        <v>277</v>
      </c>
      <c r="O177" s="49" t="s">
        <v>277</v>
      </c>
      <c r="P177" s="49">
        <v>0</v>
      </c>
      <c r="T177" s="49">
        <v>0</v>
      </c>
      <c r="U177" s="49">
        <v>0</v>
      </c>
      <c r="V177" s="49" t="s">
        <v>277</v>
      </c>
      <c r="W177" s="49" t="s">
        <v>277</v>
      </c>
      <c r="X177" s="49">
        <v>0</v>
      </c>
      <c r="AB177" s="49">
        <v>0</v>
      </c>
      <c r="AC177" s="49">
        <v>0</v>
      </c>
      <c r="AD177" s="49" t="s">
        <v>277</v>
      </c>
      <c r="AE177" s="49" t="s">
        <v>277</v>
      </c>
      <c r="AF177" s="49">
        <v>0</v>
      </c>
      <c r="AJ177" s="49">
        <v>0</v>
      </c>
      <c r="AK177" s="49">
        <v>0</v>
      </c>
      <c r="AL177" s="49" t="s">
        <v>277</v>
      </c>
      <c r="AM177" s="49" t="s">
        <v>277</v>
      </c>
      <c r="AN177" s="49">
        <v>0</v>
      </c>
    </row>
    <row r="178" spans="2:40" x14ac:dyDescent="0.45">
      <c r="B178" s="46" t="s">
        <v>269</v>
      </c>
      <c r="C178" s="47" t="s">
        <v>66</v>
      </c>
      <c r="J178" s="46" t="s">
        <v>269</v>
      </c>
      <c r="K178" s="47" t="s">
        <v>66</v>
      </c>
      <c r="L178" s="49">
        <v>0</v>
      </c>
      <c r="M178" s="49">
        <v>0</v>
      </c>
      <c r="N178" s="49" t="s">
        <v>277</v>
      </c>
      <c r="O178" s="49" t="s">
        <v>277</v>
      </c>
      <c r="P178" s="49">
        <v>0</v>
      </c>
      <c r="T178" s="49">
        <v>0</v>
      </c>
      <c r="U178" s="49">
        <v>0</v>
      </c>
      <c r="V178" s="49" t="s">
        <v>277</v>
      </c>
      <c r="W178" s="49" t="s">
        <v>277</v>
      </c>
      <c r="X178" s="49">
        <v>0</v>
      </c>
      <c r="AB178" s="49">
        <v>0</v>
      </c>
      <c r="AC178" s="49">
        <v>0</v>
      </c>
      <c r="AD178" s="49" t="s">
        <v>277</v>
      </c>
      <c r="AE178" s="49" t="s">
        <v>277</v>
      </c>
      <c r="AF178" s="49">
        <v>0</v>
      </c>
      <c r="AJ178" s="49">
        <v>0</v>
      </c>
      <c r="AK178" s="49">
        <v>0</v>
      </c>
      <c r="AL178" s="49" t="s">
        <v>277</v>
      </c>
      <c r="AM178" s="49" t="s">
        <v>277</v>
      </c>
      <c r="AN178" s="49">
        <v>0</v>
      </c>
    </row>
    <row r="179" spans="2:40" x14ac:dyDescent="0.45">
      <c r="B179" s="46"/>
      <c r="C179" s="47"/>
      <c r="J179" s="46"/>
      <c r="K179" s="47"/>
      <c r="L179" s="49"/>
      <c r="M179" s="49"/>
      <c r="N179" s="49"/>
      <c r="O179" s="49"/>
      <c r="P179" s="49"/>
    </row>
    <row r="180" spans="2:40" x14ac:dyDescent="0.45">
      <c r="B180" s="46" t="s">
        <v>270</v>
      </c>
      <c r="C180" s="47"/>
      <c r="J180" s="46" t="s">
        <v>270</v>
      </c>
      <c r="K180" s="47"/>
      <c r="L180" s="49">
        <v>0</v>
      </c>
      <c r="M180" s="49">
        <v>0</v>
      </c>
      <c r="N180" s="49" t="s">
        <v>277</v>
      </c>
      <c r="O180" s="49" t="s">
        <v>277</v>
      </c>
      <c r="P180" s="49">
        <v>0</v>
      </c>
      <c r="T180" s="49">
        <v>0</v>
      </c>
      <c r="U180" s="49">
        <v>0</v>
      </c>
      <c r="V180" s="49" t="s">
        <v>277</v>
      </c>
      <c r="W180" s="49" t="s">
        <v>277</v>
      </c>
      <c r="X180" s="49">
        <v>0</v>
      </c>
      <c r="AB180" s="49">
        <v>0</v>
      </c>
      <c r="AC180" s="49">
        <v>0</v>
      </c>
      <c r="AD180" s="49" t="s">
        <v>277</v>
      </c>
      <c r="AE180" s="49" t="s">
        <v>277</v>
      </c>
      <c r="AF180" s="49">
        <v>0</v>
      </c>
      <c r="AJ180" s="49">
        <v>0</v>
      </c>
      <c r="AK180" s="49">
        <v>0</v>
      </c>
      <c r="AL180" s="49" t="s">
        <v>277</v>
      </c>
      <c r="AM180" s="49" t="s">
        <v>277</v>
      </c>
      <c r="AN180" s="49">
        <v>0</v>
      </c>
    </row>
    <row r="181" spans="2:40" x14ac:dyDescent="0.45">
      <c r="B181" s="46" t="s">
        <v>270</v>
      </c>
      <c r="C181" s="47" t="s">
        <v>211</v>
      </c>
      <c r="J181" s="46" t="s">
        <v>270</v>
      </c>
      <c r="K181" s="47" t="s">
        <v>211</v>
      </c>
      <c r="L181" s="49">
        <v>0</v>
      </c>
      <c r="M181" s="49">
        <v>0</v>
      </c>
      <c r="N181" s="49" t="s">
        <v>277</v>
      </c>
      <c r="O181" s="49" t="s">
        <v>277</v>
      </c>
      <c r="P181" s="49">
        <v>0</v>
      </c>
      <c r="T181" s="49">
        <v>0</v>
      </c>
      <c r="U181" s="49">
        <v>0</v>
      </c>
      <c r="V181" s="49" t="s">
        <v>277</v>
      </c>
      <c r="W181" s="49" t="s">
        <v>277</v>
      </c>
      <c r="X181" s="49">
        <v>0</v>
      </c>
      <c r="AB181" s="49">
        <v>0</v>
      </c>
      <c r="AC181" s="49">
        <v>0</v>
      </c>
      <c r="AD181" s="49" t="s">
        <v>277</v>
      </c>
      <c r="AE181" s="49" t="s">
        <v>277</v>
      </c>
      <c r="AF181" s="49">
        <v>0</v>
      </c>
      <c r="AJ181" s="49">
        <v>0</v>
      </c>
      <c r="AK181" s="49">
        <v>0</v>
      </c>
      <c r="AL181" s="49" t="s">
        <v>277</v>
      </c>
      <c r="AM181" s="49" t="s">
        <v>277</v>
      </c>
      <c r="AN181" s="49">
        <v>0</v>
      </c>
    </row>
    <row r="182" spans="2:40" x14ac:dyDescent="0.45">
      <c r="B182" s="46" t="s">
        <v>270</v>
      </c>
      <c r="C182" s="47" t="s">
        <v>67</v>
      </c>
      <c r="J182" s="46" t="s">
        <v>270</v>
      </c>
      <c r="K182" s="47" t="s">
        <v>67</v>
      </c>
      <c r="L182" s="49">
        <v>0</v>
      </c>
      <c r="M182" s="49">
        <v>0</v>
      </c>
      <c r="N182" s="49" t="s">
        <v>277</v>
      </c>
      <c r="O182" s="49" t="s">
        <v>277</v>
      </c>
      <c r="P182" s="49">
        <v>0</v>
      </c>
      <c r="T182" s="49">
        <v>0</v>
      </c>
      <c r="U182" s="49">
        <v>0</v>
      </c>
      <c r="V182" s="49" t="s">
        <v>277</v>
      </c>
      <c r="W182" s="49" t="s">
        <v>277</v>
      </c>
      <c r="X182" s="49">
        <v>0</v>
      </c>
      <c r="AB182" s="49">
        <v>0</v>
      </c>
      <c r="AC182" s="49">
        <v>0</v>
      </c>
      <c r="AD182" s="49" t="s">
        <v>277</v>
      </c>
      <c r="AE182" s="49" t="s">
        <v>277</v>
      </c>
      <c r="AF182" s="49">
        <v>0</v>
      </c>
      <c r="AJ182" s="49">
        <v>0</v>
      </c>
      <c r="AK182" s="49">
        <v>0</v>
      </c>
      <c r="AL182" s="49" t="s">
        <v>277</v>
      </c>
      <c r="AM182" s="49" t="s">
        <v>277</v>
      </c>
      <c r="AN182" s="49">
        <v>0</v>
      </c>
    </row>
    <row r="183" spans="2:40" x14ac:dyDescent="0.45">
      <c r="B183" s="46"/>
      <c r="C183" s="47"/>
      <c r="J183" s="46"/>
      <c r="K183" s="47"/>
      <c r="L183" s="49"/>
      <c r="M183" s="49"/>
      <c r="N183" s="49"/>
      <c r="O183" s="49"/>
      <c r="P183" s="49"/>
    </row>
    <row r="184" spans="2:40" x14ac:dyDescent="0.45">
      <c r="B184" s="46" t="s">
        <v>271</v>
      </c>
      <c r="C184" s="47"/>
      <c r="J184" s="46" t="s">
        <v>271</v>
      </c>
      <c r="K184" s="47"/>
      <c r="L184" s="49">
        <v>0</v>
      </c>
      <c r="M184" s="49">
        <v>0</v>
      </c>
      <c r="N184" s="49" t="s">
        <v>277</v>
      </c>
      <c r="O184" s="49" t="s">
        <v>277</v>
      </c>
      <c r="P184" s="49">
        <v>0</v>
      </c>
      <c r="T184" s="49">
        <v>0</v>
      </c>
      <c r="U184" s="49">
        <v>0</v>
      </c>
      <c r="V184" s="49" t="s">
        <v>277</v>
      </c>
      <c r="W184" s="49" t="s">
        <v>277</v>
      </c>
      <c r="X184" s="49">
        <v>0</v>
      </c>
      <c r="AB184" s="49">
        <v>0</v>
      </c>
      <c r="AC184" s="49">
        <v>0</v>
      </c>
      <c r="AD184" s="49" t="s">
        <v>277</v>
      </c>
      <c r="AE184" s="49" t="s">
        <v>277</v>
      </c>
      <c r="AF184" s="49">
        <v>0</v>
      </c>
      <c r="AJ184" s="49">
        <v>0</v>
      </c>
      <c r="AK184" s="49">
        <v>0</v>
      </c>
      <c r="AL184" s="49" t="s">
        <v>277</v>
      </c>
      <c r="AM184" s="49" t="s">
        <v>277</v>
      </c>
      <c r="AN184" s="49">
        <v>0</v>
      </c>
    </row>
    <row r="185" spans="2:40" x14ac:dyDescent="0.45">
      <c r="B185" s="46" t="s">
        <v>271</v>
      </c>
      <c r="C185" s="47" t="s">
        <v>68</v>
      </c>
      <c r="J185" s="46" t="s">
        <v>271</v>
      </c>
      <c r="K185" s="47" t="s">
        <v>68</v>
      </c>
      <c r="L185" s="49">
        <v>0</v>
      </c>
      <c r="M185" s="49">
        <v>0</v>
      </c>
      <c r="N185" s="49" t="s">
        <v>277</v>
      </c>
      <c r="O185" s="49" t="s">
        <v>277</v>
      </c>
      <c r="P185" s="49">
        <v>0</v>
      </c>
      <c r="T185" s="49">
        <v>0</v>
      </c>
      <c r="U185" s="49">
        <v>0</v>
      </c>
      <c r="V185" s="49" t="s">
        <v>277</v>
      </c>
      <c r="W185" s="49" t="s">
        <v>277</v>
      </c>
      <c r="X185" s="49">
        <v>0</v>
      </c>
      <c r="AB185" s="49">
        <v>0</v>
      </c>
      <c r="AC185" s="49">
        <v>0</v>
      </c>
      <c r="AD185" s="49" t="s">
        <v>277</v>
      </c>
      <c r="AE185" s="49" t="s">
        <v>277</v>
      </c>
      <c r="AF185" s="49">
        <v>0</v>
      </c>
      <c r="AJ185" s="49">
        <v>0</v>
      </c>
      <c r="AK185" s="49">
        <v>0</v>
      </c>
      <c r="AL185" s="49" t="s">
        <v>277</v>
      </c>
      <c r="AM185" s="49" t="s">
        <v>277</v>
      </c>
      <c r="AN185" s="49">
        <v>0</v>
      </c>
    </row>
    <row r="186" spans="2:40" x14ac:dyDescent="0.45">
      <c r="B186" s="46" t="s">
        <v>271</v>
      </c>
      <c r="C186" s="47" t="s">
        <v>69</v>
      </c>
      <c r="J186" s="46" t="s">
        <v>271</v>
      </c>
      <c r="K186" s="47" t="s">
        <v>69</v>
      </c>
      <c r="L186" s="49">
        <v>0</v>
      </c>
      <c r="M186" s="49">
        <v>0</v>
      </c>
      <c r="N186" s="49" t="s">
        <v>277</v>
      </c>
      <c r="O186" s="49" t="s">
        <v>277</v>
      </c>
      <c r="P186" s="49">
        <v>0</v>
      </c>
      <c r="T186" s="49">
        <v>0</v>
      </c>
      <c r="U186" s="49">
        <v>0</v>
      </c>
      <c r="V186" s="49" t="s">
        <v>277</v>
      </c>
      <c r="W186" s="49" t="s">
        <v>277</v>
      </c>
      <c r="X186" s="49">
        <v>0</v>
      </c>
      <c r="AB186" s="49">
        <v>0</v>
      </c>
      <c r="AC186" s="49">
        <v>0</v>
      </c>
      <c r="AD186" s="49" t="s">
        <v>277</v>
      </c>
      <c r="AE186" s="49" t="s">
        <v>277</v>
      </c>
      <c r="AF186" s="49">
        <v>0</v>
      </c>
      <c r="AJ186" s="49">
        <v>0</v>
      </c>
      <c r="AK186" s="49">
        <v>0</v>
      </c>
      <c r="AL186" s="49" t="s">
        <v>277</v>
      </c>
      <c r="AM186" s="49" t="s">
        <v>277</v>
      </c>
      <c r="AN186" s="49">
        <v>0</v>
      </c>
    </row>
    <row r="187" spans="2:40" x14ac:dyDescent="0.45">
      <c r="B187" s="46"/>
      <c r="C187" s="47"/>
      <c r="J187" s="46"/>
      <c r="K187" s="47"/>
      <c r="L187" s="49"/>
      <c r="M187" s="49"/>
      <c r="N187" s="49"/>
      <c r="O187" s="49"/>
      <c r="P187" s="49"/>
    </row>
    <row r="188" spans="2:40" x14ac:dyDescent="0.45">
      <c r="B188" s="46" t="s">
        <v>272</v>
      </c>
      <c r="C188" s="47"/>
      <c r="J188" s="46" t="s">
        <v>272</v>
      </c>
      <c r="K188" s="47"/>
      <c r="L188" s="49">
        <v>0</v>
      </c>
      <c r="M188" s="49">
        <v>0</v>
      </c>
      <c r="N188" s="49" t="s">
        <v>277</v>
      </c>
      <c r="O188" s="49" t="s">
        <v>277</v>
      </c>
      <c r="P188" s="49">
        <v>0</v>
      </c>
      <c r="T188" s="49">
        <v>0</v>
      </c>
      <c r="U188" s="49">
        <v>0</v>
      </c>
      <c r="V188" s="49" t="s">
        <v>277</v>
      </c>
      <c r="W188" s="49" t="s">
        <v>277</v>
      </c>
      <c r="X188" s="49">
        <v>0</v>
      </c>
      <c r="AB188" s="49">
        <v>0</v>
      </c>
      <c r="AC188" s="49">
        <v>0</v>
      </c>
      <c r="AD188" s="49" t="s">
        <v>277</v>
      </c>
      <c r="AE188" s="49" t="s">
        <v>277</v>
      </c>
      <c r="AF188" s="49">
        <v>0</v>
      </c>
      <c r="AJ188" s="49">
        <v>0</v>
      </c>
      <c r="AK188" s="49">
        <v>0</v>
      </c>
      <c r="AL188" s="49" t="s">
        <v>277</v>
      </c>
      <c r="AM188" s="49" t="s">
        <v>277</v>
      </c>
      <c r="AN188" s="49">
        <v>0</v>
      </c>
    </row>
    <row r="189" spans="2:40" x14ac:dyDescent="0.45">
      <c r="B189" s="46" t="s">
        <v>272</v>
      </c>
      <c r="C189" s="47" t="s">
        <v>57</v>
      </c>
      <c r="J189" s="46" t="s">
        <v>272</v>
      </c>
      <c r="K189" s="47" t="s">
        <v>57</v>
      </c>
      <c r="L189" s="49">
        <v>0</v>
      </c>
      <c r="M189" s="49">
        <v>0</v>
      </c>
      <c r="N189" s="49" t="s">
        <v>277</v>
      </c>
      <c r="O189" s="49" t="s">
        <v>277</v>
      </c>
      <c r="P189" s="49">
        <v>0</v>
      </c>
      <c r="T189" s="49">
        <v>0</v>
      </c>
      <c r="U189" s="49">
        <v>0</v>
      </c>
      <c r="V189" s="49" t="s">
        <v>277</v>
      </c>
      <c r="W189" s="49" t="s">
        <v>277</v>
      </c>
      <c r="X189" s="49">
        <v>0</v>
      </c>
      <c r="AB189" s="49">
        <v>0</v>
      </c>
      <c r="AC189" s="49">
        <v>0</v>
      </c>
      <c r="AD189" s="49" t="s">
        <v>277</v>
      </c>
      <c r="AE189" s="49" t="s">
        <v>277</v>
      </c>
      <c r="AF189" s="49">
        <v>0</v>
      </c>
      <c r="AJ189" s="49">
        <v>0</v>
      </c>
      <c r="AK189" s="49">
        <v>0</v>
      </c>
      <c r="AL189" s="49" t="s">
        <v>277</v>
      </c>
      <c r="AM189" s="49" t="s">
        <v>277</v>
      </c>
      <c r="AN189" s="49">
        <v>0</v>
      </c>
    </row>
    <row r="190" spans="2:40" x14ac:dyDescent="0.45">
      <c r="B190" s="46" t="s">
        <v>272</v>
      </c>
      <c r="C190" s="47" t="s">
        <v>54</v>
      </c>
      <c r="J190" s="46" t="s">
        <v>272</v>
      </c>
      <c r="K190" s="47" t="s">
        <v>54</v>
      </c>
      <c r="L190" s="49">
        <v>0</v>
      </c>
      <c r="M190" s="49">
        <v>0</v>
      </c>
      <c r="N190" s="49" t="s">
        <v>277</v>
      </c>
      <c r="O190" s="49" t="s">
        <v>277</v>
      </c>
      <c r="P190" s="49">
        <v>0</v>
      </c>
      <c r="T190" s="49">
        <v>0</v>
      </c>
      <c r="U190" s="49">
        <v>0</v>
      </c>
      <c r="V190" s="49" t="s">
        <v>277</v>
      </c>
      <c r="W190" s="49" t="s">
        <v>277</v>
      </c>
      <c r="X190" s="49">
        <v>0</v>
      </c>
      <c r="AB190" s="49">
        <v>0</v>
      </c>
      <c r="AC190" s="49">
        <v>0</v>
      </c>
      <c r="AD190" s="49" t="s">
        <v>277</v>
      </c>
      <c r="AE190" s="49" t="s">
        <v>277</v>
      </c>
      <c r="AF190" s="49">
        <v>0</v>
      </c>
      <c r="AJ190" s="49">
        <v>0</v>
      </c>
      <c r="AK190" s="49">
        <v>0</v>
      </c>
      <c r="AL190" s="49" t="s">
        <v>277</v>
      </c>
      <c r="AM190" s="49" t="s">
        <v>277</v>
      </c>
      <c r="AN190" s="49">
        <v>0</v>
      </c>
    </row>
    <row r="191" spans="2:40" x14ac:dyDescent="0.45">
      <c r="B191" s="46" t="s">
        <v>272</v>
      </c>
      <c r="C191" s="47" t="s">
        <v>56</v>
      </c>
      <c r="J191" s="46" t="s">
        <v>272</v>
      </c>
      <c r="K191" s="47" t="s">
        <v>56</v>
      </c>
      <c r="L191" s="49">
        <v>0</v>
      </c>
      <c r="M191" s="49">
        <v>0</v>
      </c>
      <c r="N191" s="49" t="s">
        <v>277</v>
      </c>
      <c r="O191" s="49" t="s">
        <v>277</v>
      </c>
      <c r="P191" s="49">
        <v>0</v>
      </c>
      <c r="T191" s="49">
        <v>0</v>
      </c>
      <c r="U191" s="49">
        <v>0</v>
      </c>
      <c r="V191" s="49" t="s">
        <v>277</v>
      </c>
      <c r="W191" s="49" t="s">
        <v>277</v>
      </c>
      <c r="X191" s="49">
        <v>0</v>
      </c>
      <c r="AB191" s="49">
        <v>0</v>
      </c>
      <c r="AC191" s="49">
        <v>0</v>
      </c>
      <c r="AD191" s="49" t="s">
        <v>277</v>
      </c>
      <c r="AE191" s="49" t="s">
        <v>277</v>
      </c>
      <c r="AF191" s="49">
        <v>0</v>
      </c>
      <c r="AJ191" s="49">
        <v>0</v>
      </c>
      <c r="AK191" s="49">
        <v>0</v>
      </c>
      <c r="AL191" s="49" t="s">
        <v>277</v>
      </c>
      <c r="AM191" s="49" t="s">
        <v>277</v>
      </c>
      <c r="AN191" s="49">
        <v>0</v>
      </c>
    </row>
    <row r="192" spans="2:40" x14ac:dyDescent="0.45">
      <c r="B192" s="46"/>
      <c r="C192" s="47"/>
      <c r="J192" s="46"/>
      <c r="K192" s="47"/>
      <c r="L192" s="49"/>
      <c r="M192" s="49"/>
      <c r="N192" s="49"/>
      <c r="O192" s="49"/>
      <c r="P192" s="49"/>
    </row>
    <row r="193" spans="2:40" x14ac:dyDescent="0.45">
      <c r="B193" s="46" t="s">
        <v>273</v>
      </c>
      <c r="C193" s="47"/>
      <c r="J193" s="46" t="s">
        <v>273</v>
      </c>
      <c r="K193" s="47"/>
      <c r="T193" s="49"/>
      <c r="U193" s="49"/>
      <c r="V193" s="49"/>
      <c r="W193" s="49"/>
      <c r="X193" s="49"/>
      <c r="AB193" s="49"/>
      <c r="AC193" s="49"/>
      <c r="AD193" s="49"/>
      <c r="AE193" s="49"/>
      <c r="AF193" s="49"/>
      <c r="AJ193" s="49"/>
      <c r="AK193" s="49"/>
      <c r="AL193" s="49"/>
      <c r="AM193" s="49"/>
      <c r="AN193" s="49"/>
    </row>
    <row r="194" spans="2:40" x14ac:dyDescent="0.45">
      <c r="B194" s="46" t="s">
        <v>274</v>
      </c>
      <c r="C194" s="47"/>
      <c r="J194" s="46" t="s">
        <v>274</v>
      </c>
      <c r="K194" s="47"/>
      <c r="L194" s="49">
        <v>0</v>
      </c>
      <c r="M194" s="49">
        <v>0</v>
      </c>
      <c r="N194" s="49" t="s">
        <v>277</v>
      </c>
      <c r="O194" s="49" t="s">
        <v>277</v>
      </c>
      <c r="P194" s="49">
        <v>0</v>
      </c>
      <c r="T194" s="49">
        <v>0</v>
      </c>
      <c r="U194" s="49">
        <v>0</v>
      </c>
      <c r="V194" s="49" t="s">
        <v>277</v>
      </c>
      <c r="W194" s="49" t="s">
        <v>277</v>
      </c>
      <c r="X194" s="49">
        <v>0</v>
      </c>
      <c r="AB194" s="49">
        <v>0</v>
      </c>
      <c r="AC194" s="49">
        <v>0</v>
      </c>
      <c r="AD194" s="49" t="s">
        <v>277</v>
      </c>
      <c r="AE194" s="49" t="s">
        <v>277</v>
      </c>
      <c r="AF194" s="49">
        <v>0</v>
      </c>
      <c r="AJ194" s="49">
        <v>0</v>
      </c>
      <c r="AK194" s="49">
        <v>0</v>
      </c>
      <c r="AL194" s="49" t="s">
        <v>277</v>
      </c>
      <c r="AM194" s="49" t="s">
        <v>277</v>
      </c>
      <c r="AN194" s="49">
        <v>0</v>
      </c>
    </row>
    <row r="195" spans="2:40" x14ac:dyDescent="0.45">
      <c r="B195" s="46" t="s">
        <v>274</v>
      </c>
      <c r="C195" s="47" t="s">
        <v>219</v>
      </c>
      <c r="J195" s="46" t="s">
        <v>274</v>
      </c>
      <c r="K195" s="47" t="s">
        <v>219</v>
      </c>
      <c r="L195" s="49">
        <v>0</v>
      </c>
      <c r="M195" s="49">
        <v>0</v>
      </c>
      <c r="N195" s="49" t="s">
        <v>277</v>
      </c>
      <c r="O195" s="49" t="s">
        <v>277</v>
      </c>
      <c r="P195" s="49">
        <v>0</v>
      </c>
      <c r="T195" s="49">
        <v>0</v>
      </c>
      <c r="U195" s="49">
        <v>0</v>
      </c>
      <c r="V195" s="49" t="s">
        <v>277</v>
      </c>
      <c r="W195" s="49" t="s">
        <v>277</v>
      </c>
      <c r="X195" s="49">
        <v>0</v>
      </c>
      <c r="AB195" s="49">
        <v>0</v>
      </c>
      <c r="AC195" s="49">
        <v>0</v>
      </c>
      <c r="AD195" s="49" t="s">
        <v>277</v>
      </c>
      <c r="AE195" s="49" t="s">
        <v>277</v>
      </c>
      <c r="AF195" s="49">
        <v>0</v>
      </c>
      <c r="AJ195" s="49">
        <v>0</v>
      </c>
      <c r="AK195" s="49">
        <v>0</v>
      </c>
      <c r="AL195" s="49" t="s">
        <v>277</v>
      </c>
      <c r="AM195" s="49" t="s">
        <v>277</v>
      </c>
      <c r="AN195" s="49">
        <v>0</v>
      </c>
    </row>
    <row r="196" spans="2:40" x14ac:dyDescent="0.45">
      <c r="B196" s="46" t="s">
        <v>274</v>
      </c>
      <c r="C196" s="47" t="s">
        <v>96</v>
      </c>
      <c r="J196" s="46" t="s">
        <v>274</v>
      </c>
      <c r="K196" s="47" t="s">
        <v>96</v>
      </c>
      <c r="L196" s="49">
        <v>0</v>
      </c>
      <c r="M196" s="49">
        <v>0</v>
      </c>
      <c r="N196" s="49" t="s">
        <v>277</v>
      </c>
      <c r="O196" s="49" t="s">
        <v>277</v>
      </c>
      <c r="P196" s="49">
        <v>0</v>
      </c>
      <c r="T196" s="49">
        <v>0</v>
      </c>
      <c r="U196" s="49">
        <v>0</v>
      </c>
      <c r="V196" s="49" t="s">
        <v>277</v>
      </c>
      <c r="W196" s="49" t="s">
        <v>277</v>
      </c>
      <c r="X196" s="49">
        <v>0</v>
      </c>
      <c r="AB196" s="49">
        <v>0</v>
      </c>
      <c r="AC196" s="49">
        <v>0</v>
      </c>
      <c r="AD196" s="49" t="s">
        <v>277</v>
      </c>
      <c r="AE196" s="49" t="s">
        <v>277</v>
      </c>
      <c r="AF196" s="49">
        <v>0</v>
      </c>
      <c r="AJ196" s="49">
        <v>0</v>
      </c>
      <c r="AK196" s="49">
        <v>0</v>
      </c>
      <c r="AL196" s="49" t="s">
        <v>277</v>
      </c>
      <c r="AM196" s="49" t="s">
        <v>277</v>
      </c>
      <c r="AN196" s="49">
        <v>0</v>
      </c>
    </row>
    <row r="197" spans="2:40" x14ac:dyDescent="0.45">
      <c r="B197" s="46" t="s">
        <v>274</v>
      </c>
      <c r="C197" s="47" t="s">
        <v>91</v>
      </c>
      <c r="J197" s="46" t="s">
        <v>274</v>
      </c>
      <c r="K197" s="47" t="s">
        <v>91</v>
      </c>
      <c r="L197" s="49">
        <v>0</v>
      </c>
      <c r="M197" s="49">
        <v>0</v>
      </c>
      <c r="N197" s="49" t="s">
        <v>277</v>
      </c>
      <c r="O197" s="49" t="s">
        <v>277</v>
      </c>
      <c r="P197" s="49">
        <v>0</v>
      </c>
      <c r="T197" s="49">
        <v>0</v>
      </c>
      <c r="U197" s="49">
        <v>0</v>
      </c>
      <c r="V197" s="49" t="s">
        <v>277</v>
      </c>
      <c r="W197" s="49" t="s">
        <v>277</v>
      </c>
      <c r="X197" s="49">
        <v>0</v>
      </c>
      <c r="AB197" s="49">
        <v>0</v>
      </c>
      <c r="AC197" s="49">
        <v>0</v>
      </c>
      <c r="AD197" s="49" t="s">
        <v>277</v>
      </c>
      <c r="AE197" s="49" t="s">
        <v>277</v>
      </c>
      <c r="AF197" s="49">
        <v>0</v>
      </c>
      <c r="AJ197" s="49">
        <v>0</v>
      </c>
      <c r="AK197" s="49">
        <v>0</v>
      </c>
      <c r="AL197" s="49" t="s">
        <v>277</v>
      </c>
      <c r="AM197" s="49" t="s">
        <v>277</v>
      </c>
      <c r="AN197" s="49">
        <v>0</v>
      </c>
    </row>
    <row r="198" spans="2:40" x14ac:dyDescent="0.45">
      <c r="B198" s="46" t="s">
        <v>274</v>
      </c>
      <c r="C198" s="47" t="s">
        <v>89</v>
      </c>
      <c r="J198" s="46" t="s">
        <v>274</v>
      </c>
      <c r="K198" s="47" t="s">
        <v>89</v>
      </c>
      <c r="L198" s="49">
        <v>0</v>
      </c>
      <c r="M198" s="49">
        <v>0</v>
      </c>
      <c r="N198" s="49" t="s">
        <v>277</v>
      </c>
      <c r="O198" s="49" t="s">
        <v>277</v>
      </c>
      <c r="P198" s="49">
        <v>0</v>
      </c>
      <c r="T198" s="49">
        <v>0</v>
      </c>
      <c r="U198" s="49">
        <v>0</v>
      </c>
      <c r="V198" s="49" t="s">
        <v>277</v>
      </c>
      <c r="W198" s="49" t="s">
        <v>277</v>
      </c>
      <c r="X198" s="49">
        <v>0</v>
      </c>
      <c r="AB198" s="49">
        <v>0</v>
      </c>
      <c r="AC198" s="49">
        <v>0</v>
      </c>
      <c r="AD198" s="49" t="s">
        <v>277</v>
      </c>
      <c r="AE198" s="49" t="s">
        <v>277</v>
      </c>
      <c r="AF198" s="49">
        <v>0</v>
      </c>
      <c r="AJ198" s="49">
        <v>0</v>
      </c>
      <c r="AK198" s="49">
        <v>0</v>
      </c>
      <c r="AL198" s="49" t="s">
        <v>277</v>
      </c>
      <c r="AM198" s="49" t="s">
        <v>277</v>
      </c>
      <c r="AN198" s="49">
        <v>0</v>
      </c>
    </row>
    <row r="199" spans="2:40" x14ac:dyDescent="0.45">
      <c r="B199" s="46" t="s">
        <v>274</v>
      </c>
      <c r="C199" s="47" t="s">
        <v>90</v>
      </c>
      <c r="J199" s="46" t="s">
        <v>274</v>
      </c>
      <c r="K199" s="47" t="s">
        <v>90</v>
      </c>
      <c r="L199" s="49">
        <v>0</v>
      </c>
      <c r="M199" s="49">
        <v>0</v>
      </c>
      <c r="N199" s="49" t="s">
        <v>277</v>
      </c>
      <c r="O199" s="49" t="s">
        <v>277</v>
      </c>
      <c r="P199" s="49">
        <v>0</v>
      </c>
      <c r="T199" s="49">
        <v>0</v>
      </c>
      <c r="U199" s="49">
        <v>0</v>
      </c>
      <c r="V199" s="49" t="s">
        <v>277</v>
      </c>
      <c r="W199" s="49" t="s">
        <v>277</v>
      </c>
      <c r="X199" s="49">
        <v>0</v>
      </c>
      <c r="AB199" s="49">
        <v>0</v>
      </c>
      <c r="AC199" s="49">
        <v>0</v>
      </c>
      <c r="AD199" s="49" t="s">
        <v>277</v>
      </c>
      <c r="AE199" s="49" t="s">
        <v>277</v>
      </c>
      <c r="AF199" s="49">
        <v>0</v>
      </c>
      <c r="AJ199" s="49">
        <v>0</v>
      </c>
      <c r="AK199" s="49">
        <v>0</v>
      </c>
      <c r="AL199" s="49" t="s">
        <v>277</v>
      </c>
      <c r="AM199" s="49" t="s">
        <v>277</v>
      </c>
      <c r="AN199" s="49">
        <v>0</v>
      </c>
    </row>
    <row r="200" spans="2:40" x14ac:dyDescent="0.45">
      <c r="B200" s="46" t="s">
        <v>274</v>
      </c>
      <c r="C200" s="47" t="s">
        <v>86</v>
      </c>
      <c r="J200" s="46" t="s">
        <v>274</v>
      </c>
      <c r="K200" s="47" t="s">
        <v>86</v>
      </c>
      <c r="L200" s="49">
        <v>0</v>
      </c>
      <c r="M200" s="49">
        <v>0</v>
      </c>
      <c r="N200" s="49" t="s">
        <v>277</v>
      </c>
      <c r="O200" s="49" t="s">
        <v>277</v>
      </c>
      <c r="P200" s="49">
        <v>0</v>
      </c>
      <c r="T200" s="49">
        <v>0</v>
      </c>
      <c r="U200" s="49">
        <v>0</v>
      </c>
      <c r="V200" s="49" t="s">
        <v>277</v>
      </c>
      <c r="W200" s="49" t="s">
        <v>277</v>
      </c>
      <c r="X200" s="49">
        <v>0</v>
      </c>
      <c r="AB200" s="49">
        <v>0</v>
      </c>
      <c r="AC200" s="49">
        <v>0</v>
      </c>
      <c r="AD200" s="49" t="s">
        <v>277</v>
      </c>
      <c r="AE200" s="49" t="s">
        <v>277</v>
      </c>
      <c r="AF200" s="49">
        <v>0</v>
      </c>
      <c r="AJ200" s="49">
        <v>0</v>
      </c>
      <c r="AK200" s="49">
        <v>0</v>
      </c>
      <c r="AL200" s="49" t="s">
        <v>277</v>
      </c>
      <c r="AM200" s="49" t="s">
        <v>277</v>
      </c>
      <c r="AN200" s="49">
        <v>0</v>
      </c>
    </row>
    <row r="201" spans="2:40" x14ac:dyDescent="0.45">
      <c r="B201" s="46" t="s">
        <v>274</v>
      </c>
      <c r="C201" s="47" t="s">
        <v>82</v>
      </c>
      <c r="J201" s="46" t="s">
        <v>274</v>
      </c>
      <c r="K201" s="47" t="s">
        <v>82</v>
      </c>
      <c r="L201" s="49">
        <v>0</v>
      </c>
      <c r="M201" s="49">
        <v>0</v>
      </c>
      <c r="N201" s="49" t="s">
        <v>277</v>
      </c>
      <c r="O201" s="49" t="s">
        <v>277</v>
      </c>
      <c r="P201" s="49">
        <v>0</v>
      </c>
      <c r="T201" s="49">
        <v>0</v>
      </c>
      <c r="U201" s="49">
        <v>0</v>
      </c>
      <c r="V201" s="49" t="s">
        <v>277</v>
      </c>
      <c r="W201" s="49" t="s">
        <v>277</v>
      </c>
      <c r="X201" s="49">
        <v>0</v>
      </c>
      <c r="AB201" s="49">
        <v>0</v>
      </c>
      <c r="AC201" s="49">
        <v>0</v>
      </c>
      <c r="AD201" s="49" t="s">
        <v>277</v>
      </c>
      <c r="AE201" s="49" t="s">
        <v>277</v>
      </c>
      <c r="AF201" s="49">
        <v>0</v>
      </c>
      <c r="AJ201" s="49">
        <v>0</v>
      </c>
      <c r="AK201" s="49">
        <v>0</v>
      </c>
      <c r="AL201" s="49" t="s">
        <v>277</v>
      </c>
      <c r="AM201" s="49" t="s">
        <v>277</v>
      </c>
      <c r="AN201" s="49">
        <v>0</v>
      </c>
    </row>
    <row r="202" spans="2:40" x14ac:dyDescent="0.45">
      <c r="B202" s="46" t="s">
        <v>274</v>
      </c>
      <c r="C202" s="47" t="s">
        <v>84</v>
      </c>
      <c r="J202" s="46" t="s">
        <v>274</v>
      </c>
      <c r="K202" s="47" t="s">
        <v>84</v>
      </c>
      <c r="L202" s="49">
        <v>0</v>
      </c>
      <c r="M202" s="49">
        <v>0</v>
      </c>
      <c r="N202" s="49" t="s">
        <v>277</v>
      </c>
      <c r="O202" s="49" t="s">
        <v>277</v>
      </c>
      <c r="P202" s="49">
        <v>0</v>
      </c>
      <c r="T202" s="49">
        <v>0</v>
      </c>
      <c r="U202" s="49">
        <v>0</v>
      </c>
      <c r="V202" s="49" t="s">
        <v>277</v>
      </c>
      <c r="W202" s="49" t="s">
        <v>277</v>
      </c>
      <c r="X202" s="49">
        <v>0</v>
      </c>
      <c r="AB202" s="49">
        <v>0</v>
      </c>
      <c r="AC202" s="49">
        <v>0</v>
      </c>
      <c r="AD202" s="49" t="s">
        <v>277</v>
      </c>
      <c r="AE202" s="49" t="s">
        <v>277</v>
      </c>
      <c r="AF202" s="49">
        <v>0</v>
      </c>
      <c r="AJ202" s="49">
        <v>0</v>
      </c>
      <c r="AK202" s="49">
        <v>0</v>
      </c>
      <c r="AL202" s="49" t="s">
        <v>277</v>
      </c>
      <c r="AM202" s="49" t="s">
        <v>277</v>
      </c>
      <c r="AN202" s="49">
        <v>0</v>
      </c>
    </row>
    <row r="203" spans="2:40" x14ac:dyDescent="0.45">
      <c r="B203" s="46" t="s">
        <v>274</v>
      </c>
      <c r="C203" s="47" t="s">
        <v>275</v>
      </c>
      <c r="J203" s="46" t="s">
        <v>274</v>
      </c>
      <c r="K203" s="47" t="s">
        <v>275</v>
      </c>
      <c r="L203" s="49">
        <v>0</v>
      </c>
      <c r="M203" s="49">
        <v>0</v>
      </c>
      <c r="N203" s="49" t="s">
        <v>277</v>
      </c>
      <c r="O203" s="49" t="s">
        <v>277</v>
      </c>
      <c r="P203" s="49">
        <v>0</v>
      </c>
      <c r="T203" s="49">
        <v>0</v>
      </c>
      <c r="U203" s="49">
        <v>0</v>
      </c>
      <c r="V203" s="49" t="s">
        <v>277</v>
      </c>
      <c r="W203" s="49" t="s">
        <v>277</v>
      </c>
      <c r="X203" s="49">
        <v>0</v>
      </c>
      <c r="AB203" s="49">
        <v>0</v>
      </c>
      <c r="AC203" s="49">
        <v>0</v>
      </c>
      <c r="AD203" s="49" t="s">
        <v>277</v>
      </c>
      <c r="AE203" s="49" t="s">
        <v>277</v>
      </c>
      <c r="AF203" s="49">
        <v>0</v>
      </c>
      <c r="AJ203" s="49">
        <v>0</v>
      </c>
      <c r="AK203" s="49">
        <v>0</v>
      </c>
      <c r="AL203" s="49" t="s">
        <v>277</v>
      </c>
      <c r="AM203" s="49" t="s">
        <v>277</v>
      </c>
      <c r="AN203" s="49">
        <v>0</v>
      </c>
    </row>
    <row r="204" spans="2:40" x14ac:dyDescent="0.45">
      <c r="B204" s="46" t="s">
        <v>274</v>
      </c>
      <c r="C204" s="47" t="s">
        <v>276</v>
      </c>
      <c r="J204" s="46" t="s">
        <v>274</v>
      </c>
      <c r="K204" s="47" t="s">
        <v>276</v>
      </c>
      <c r="L204" s="49">
        <v>0</v>
      </c>
      <c r="M204" s="49">
        <v>0</v>
      </c>
      <c r="N204" s="49" t="s">
        <v>277</v>
      </c>
      <c r="O204" s="49" t="s">
        <v>277</v>
      </c>
      <c r="P204" s="49">
        <v>0</v>
      </c>
      <c r="T204" s="49">
        <v>0</v>
      </c>
      <c r="U204" s="49">
        <v>0</v>
      </c>
      <c r="V204" s="49" t="s">
        <v>277</v>
      </c>
      <c r="W204" s="49" t="s">
        <v>277</v>
      </c>
      <c r="X204" s="49">
        <v>0</v>
      </c>
      <c r="AB204" s="49">
        <v>0</v>
      </c>
      <c r="AC204" s="49">
        <v>0</v>
      </c>
      <c r="AD204" s="49" t="s">
        <v>277</v>
      </c>
      <c r="AE204" s="49" t="s">
        <v>277</v>
      </c>
      <c r="AF204" s="49">
        <v>0</v>
      </c>
      <c r="AJ204" s="49">
        <v>0</v>
      </c>
      <c r="AK204" s="49">
        <v>0</v>
      </c>
      <c r="AL204" s="49" t="s">
        <v>277</v>
      </c>
      <c r="AM204" s="49" t="s">
        <v>277</v>
      </c>
      <c r="AN204" s="49">
        <v>0</v>
      </c>
    </row>
    <row r="205" spans="2:40" x14ac:dyDescent="0.45">
      <c r="B205" s="46" t="s">
        <v>274</v>
      </c>
      <c r="C205" s="47" t="s">
        <v>95</v>
      </c>
      <c r="J205" s="46" t="s">
        <v>274</v>
      </c>
      <c r="K205" s="47" t="s">
        <v>95</v>
      </c>
      <c r="L205" s="49">
        <v>0</v>
      </c>
      <c r="M205" s="49">
        <v>0</v>
      </c>
      <c r="N205" s="49" t="s">
        <v>277</v>
      </c>
      <c r="O205" s="49" t="s">
        <v>277</v>
      </c>
      <c r="P205" s="49">
        <v>0</v>
      </c>
      <c r="T205" s="49">
        <v>0</v>
      </c>
      <c r="U205" s="49">
        <v>0</v>
      </c>
      <c r="V205" s="49" t="s">
        <v>277</v>
      </c>
      <c r="W205" s="49" t="s">
        <v>277</v>
      </c>
      <c r="X205" s="49">
        <v>0</v>
      </c>
      <c r="AB205" s="49">
        <v>0</v>
      </c>
      <c r="AC205" s="49">
        <v>0</v>
      </c>
      <c r="AD205" s="49" t="s">
        <v>277</v>
      </c>
      <c r="AE205" s="49" t="s">
        <v>277</v>
      </c>
      <c r="AF205" s="49">
        <v>0</v>
      </c>
      <c r="AJ205" s="49">
        <v>0</v>
      </c>
      <c r="AK205" s="49">
        <v>0</v>
      </c>
      <c r="AL205" s="49" t="s">
        <v>277</v>
      </c>
      <c r="AM205" s="49" t="s">
        <v>277</v>
      </c>
      <c r="AN205" s="49">
        <v>0</v>
      </c>
    </row>
    <row r="206" spans="2:40" x14ac:dyDescent="0.45">
      <c r="B206" s="46" t="s">
        <v>274</v>
      </c>
      <c r="C206" s="47" t="s">
        <v>93</v>
      </c>
      <c r="J206" s="46" t="s">
        <v>274</v>
      </c>
      <c r="K206" s="47" t="s">
        <v>93</v>
      </c>
      <c r="L206" s="49">
        <v>0</v>
      </c>
      <c r="M206" s="49">
        <v>0</v>
      </c>
      <c r="N206" s="49" t="s">
        <v>277</v>
      </c>
      <c r="O206" s="49" t="s">
        <v>277</v>
      </c>
      <c r="P206" s="49">
        <v>0</v>
      </c>
      <c r="T206" s="49">
        <v>0</v>
      </c>
      <c r="U206" s="49">
        <v>0</v>
      </c>
      <c r="V206" s="49" t="s">
        <v>277</v>
      </c>
      <c r="W206" s="49" t="s">
        <v>277</v>
      </c>
      <c r="X206" s="49">
        <v>0</v>
      </c>
      <c r="AB206" s="49">
        <v>0</v>
      </c>
      <c r="AC206" s="49">
        <v>0</v>
      </c>
      <c r="AD206" s="49" t="s">
        <v>277</v>
      </c>
      <c r="AE206" s="49" t="s">
        <v>277</v>
      </c>
      <c r="AF206" s="49">
        <v>0</v>
      </c>
      <c r="AJ206" s="49">
        <v>0</v>
      </c>
      <c r="AK206" s="49">
        <v>0</v>
      </c>
      <c r="AL206" s="49" t="s">
        <v>277</v>
      </c>
      <c r="AM206" s="49" t="s">
        <v>277</v>
      </c>
      <c r="AN206" s="49">
        <v>0</v>
      </c>
    </row>
    <row r="207" spans="2:40" x14ac:dyDescent="0.45">
      <c r="B207" s="46" t="s">
        <v>274</v>
      </c>
      <c r="C207" s="47" t="s">
        <v>87</v>
      </c>
      <c r="J207" s="46" t="s">
        <v>274</v>
      </c>
      <c r="K207" s="47" t="s">
        <v>87</v>
      </c>
      <c r="L207" s="49">
        <v>0</v>
      </c>
      <c r="M207" s="49">
        <v>0</v>
      </c>
      <c r="N207" s="49" t="s">
        <v>277</v>
      </c>
      <c r="O207" s="49" t="s">
        <v>277</v>
      </c>
      <c r="P207" s="49">
        <v>0</v>
      </c>
      <c r="T207" s="49">
        <v>0</v>
      </c>
      <c r="U207" s="49">
        <v>0</v>
      </c>
      <c r="V207" s="49" t="s">
        <v>277</v>
      </c>
      <c r="W207" s="49" t="s">
        <v>277</v>
      </c>
      <c r="X207" s="49">
        <v>0</v>
      </c>
      <c r="AB207" s="49">
        <v>0</v>
      </c>
      <c r="AC207" s="49">
        <v>0</v>
      </c>
      <c r="AD207" s="49" t="s">
        <v>277</v>
      </c>
      <c r="AE207" s="49" t="s">
        <v>277</v>
      </c>
      <c r="AF207" s="49">
        <v>0</v>
      </c>
      <c r="AJ207" s="49">
        <v>0</v>
      </c>
      <c r="AK207" s="49">
        <v>0</v>
      </c>
      <c r="AL207" s="49" t="s">
        <v>277</v>
      </c>
      <c r="AM207" s="49" t="s">
        <v>277</v>
      </c>
      <c r="AN207" s="49">
        <v>0</v>
      </c>
    </row>
    <row r="208" spans="2:40" x14ac:dyDescent="0.45">
      <c r="B208" s="46" t="s">
        <v>274</v>
      </c>
      <c r="C208" s="47" t="s">
        <v>88</v>
      </c>
      <c r="J208" s="46" t="s">
        <v>274</v>
      </c>
      <c r="K208" s="47" t="s">
        <v>88</v>
      </c>
      <c r="L208" s="49">
        <v>0</v>
      </c>
      <c r="M208" s="49">
        <v>0</v>
      </c>
      <c r="N208" s="49" t="s">
        <v>277</v>
      </c>
      <c r="O208" s="49" t="s">
        <v>277</v>
      </c>
      <c r="P208" s="49">
        <v>0</v>
      </c>
      <c r="T208" s="49">
        <v>0</v>
      </c>
      <c r="U208" s="49">
        <v>0</v>
      </c>
      <c r="V208" s="49" t="s">
        <v>277</v>
      </c>
      <c r="W208" s="49" t="s">
        <v>277</v>
      </c>
      <c r="X208" s="49">
        <v>0</v>
      </c>
      <c r="AB208" s="49">
        <v>0</v>
      </c>
      <c r="AC208" s="49">
        <v>0</v>
      </c>
      <c r="AD208" s="49" t="s">
        <v>277</v>
      </c>
      <c r="AE208" s="49" t="s">
        <v>277</v>
      </c>
      <c r="AF208" s="49">
        <v>0</v>
      </c>
      <c r="AJ208" s="49">
        <v>0</v>
      </c>
      <c r="AK208" s="49">
        <v>0</v>
      </c>
      <c r="AL208" s="49" t="s">
        <v>277</v>
      </c>
      <c r="AM208" s="49" t="s">
        <v>277</v>
      </c>
      <c r="AN208" s="49">
        <v>0</v>
      </c>
    </row>
    <row r="209" spans="12:16" x14ac:dyDescent="0.45">
      <c r="L209" s="49"/>
      <c r="M209" s="49"/>
      <c r="N209" s="49"/>
      <c r="O209" s="49"/>
      <c r="P209" s="49"/>
    </row>
  </sheetData>
  <mergeCells count="4">
    <mergeCell ref="T108:X108"/>
    <mergeCell ref="AB108:AF108"/>
    <mergeCell ref="AJ108:AN108"/>
    <mergeCell ref="L109:P109"/>
  </mergeCells>
  <conditionalFormatting sqref="B8:H106">
    <cfRule type="expression" dxfId="29" priority="28">
      <formula>AND(LEN($E8)=0,LEN($B8)=0)</formula>
    </cfRule>
    <cfRule type="expression" dxfId="28" priority="29">
      <formula>AND(LEN($E8)=0,LEN($B8)&gt;0)</formula>
    </cfRule>
    <cfRule type="expression" dxfId="27" priority="30">
      <formula>LEN($C8)=0</formula>
    </cfRule>
  </conditionalFormatting>
  <conditionalFormatting sqref="R8:X8 R9:S106">
    <cfRule type="expression" dxfId="26" priority="25">
      <formula>AND(LEN($E8)=0,LEN($B8)=0)</formula>
    </cfRule>
    <cfRule type="expression" dxfId="25" priority="26">
      <formula>AND(LEN($E8)=0,LEN($B8)&gt;0)</formula>
    </cfRule>
    <cfRule type="expression" dxfId="24" priority="27">
      <formula>LEN($C8)=0</formula>
    </cfRule>
  </conditionalFormatting>
  <conditionalFormatting sqref="Z8:AF8 Z9:AA106">
    <cfRule type="expression" dxfId="23" priority="22">
      <formula>AND(LEN($E8)=0,LEN($B8)=0)</formula>
    </cfRule>
    <cfRule type="expression" dxfId="22" priority="23">
      <formula>AND(LEN($E8)=0,LEN($B8)&gt;0)</formula>
    </cfRule>
    <cfRule type="expression" dxfId="21" priority="24">
      <formula>LEN($C8)=0</formula>
    </cfRule>
  </conditionalFormatting>
  <conditionalFormatting sqref="AH8:AN8 AH9:AI106">
    <cfRule type="expression" dxfId="20" priority="19">
      <formula>AND(LEN($E8)=0,LEN($B8)=0)</formula>
    </cfRule>
    <cfRule type="expression" dxfId="19" priority="20">
      <formula>AND(LEN($E8)=0,LEN($B8)&gt;0)</formula>
    </cfRule>
    <cfRule type="expression" dxfId="18" priority="21">
      <formula>LEN($C8)=0</formula>
    </cfRule>
  </conditionalFormatting>
  <conditionalFormatting sqref="B110:C208">
    <cfRule type="expression" dxfId="17" priority="16">
      <formula>AND(LEN($E110)=0,LEN($B110)=0)</formula>
    </cfRule>
    <cfRule type="expression" dxfId="16" priority="17">
      <formula>AND(LEN($E110)=0,LEN($B110)&gt;0)</formula>
    </cfRule>
    <cfRule type="expression" dxfId="15" priority="18">
      <formula>LEN($C110)=0</formula>
    </cfRule>
  </conditionalFormatting>
  <conditionalFormatting sqref="J8:P106">
    <cfRule type="expression" dxfId="14" priority="13">
      <formula>AND(LEN($E8)=0,LEN($B8)=0)</formula>
    </cfRule>
    <cfRule type="expression" dxfId="13" priority="14">
      <formula>AND(LEN($E8)=0,LEN($B8)&gt;0)</formula>
    </cfRule>
    <cfRule type="expression" dxfId="12" priority="15">
      <formula>LEN($C8)=0</formula>
    </cfRule>
  </conditionalFormatting>
  <conditionalFormatting sqref="J110:K208">
    <cfRule type="expression" dxfId="11" priority="10">
      <formula>AND(LEN($E110)=0,LEN($B110)=0)</formula>
    </cfRule>
    <cfRule type="expression" dxfId="10" priority="11">
      <formula>AND(LEN($E110)=0,LEN($B110)&gt;0)</formula>
    </cfRule>
    <cfRule type="expression" dxfId="9" priority="12">
      <formula>LEN($C110)=0</formula>
    </cfRule>
  </conditionalFormatting>
  <conditionalFormatting sqref="T9:X106">
    <cfRule type="expression" dxfId="8" priority="7">
      <formula>AND(LEN($E9)=0,LEN($B9)=0)</formula>
    </cfRule>
    <cfRule type="expression" dxfId="7" priority="8">
      <formula>AND(LEN($E9)=0,LEN($B9)&gt;0)</formula>
    </cfRule>
    <cfRule type="expression" dxfId="6" priority="9">
      <formula>LEN($C9)=0</formula>
    </cfRule>
  </conditionalFormatting>
  <conditionalFormatting sqref="AB9:AF106">
    <cfRule type="expression" dxfId="5" priority="4">
      <formula>AND(LEN($E9)=0,LEN($B9)=0)</formula>
    </cfRule>
    <cfRule type="expression" dxfId="4" priority="5">
      <formula>AND(LEN($E9)=0,LEN($B9)&gt;0)</formula>
    </cfRule>
    <cfRule type="expression" dxfId="3" priority="6">
      <formula>LEN($C9)=0</formula>
    </cfRule>
  </conditionalFormatting>
  <conditionalFormatting sqref="AJ9:AN106">
    <cfRule type="expression" dxfId="2" priority="1">
      <formula>AND(LEN($E9)=0,LEN($B9)=0)</formula>
    </cfRule>
    <cfRule type="expression" dxfId="1" priority="2">
      <formula>AND(LEN($E9)=0,LEN($B9)&gt;0)</formula>
    </cfRule>
    <cfRule type="expression" dxfId="0" priority="3">
      <formula>LEN($C9)=0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C6083E7460774FA2D52F1B4BB61848" ma:contentTypeVersion="7" ma:contentTypeDescription="Create a new document." ma:contentTypeScope="" ma:versionID="258dcaf1f9f3502ce4e7f87c0c154b25">
  <xsd:schema xmlns:xsd="http://www.w3.org/2001/XMLSchema" xmlns:xs="http://www.w3.org/2001/XMLSchema" xmlns:p="http://schemas.microsoft.com/office/2006/metadata/properties" xmlns:ns3="7221cf6f-6206-465f-a4df-6484fea2d005" xmlns:ns4="4b825914-0f3d-4e26-9c23-dc197b22c10a" targetNamespace="http://schemas.microsoft.com/office/2006/metadata/properties" ma:root="true" ma:fieldsID="4f1c663ce591057ba4a51e36977c0a3c" ns3:_="" ns4:_="">
    <xsd:import namespace="7221cf6f-6206-465f-a4df-6484fea2d005"/>
    <xsd:import namespace="4b825914-0f3d-4e26-9c23-dc197b22c1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cf6f-6206-465f-a4df-6484fea2d0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25914-0f3d-4e26-9c23-dc197b22c1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8973FC-8736-4E4B-8A9F-7F780BA26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1cf6f-6206-465f-a4df-6484fea2d005"/>
    <ds:schemaRef ds:uri="4b825914-0f3d-4e26-9c23-dc197b22c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CD3EDC-6EC8-438D-9930-BAB518E6E261}">
  <ds:schemaRefs>
    <ds:schemaRef ds:uri="4b825914-0f3d-4e26-9c23-dc197b22c10a"/>
    <ds:schemaRef ds:uri="http://schemas.microsoft.com/office/infopath/2007/PartnerControls"/>
    <ds:schemaRef ds:uri="http://purl.org/dc/terms/"/>
    <ds:schemaRef ds:uri="http://schemas.microsoft.com/office/2006/documentManagement/types"/>
    <ds:schemaRef ds:uri="7221cf6f-6206-465f-a4df-6484fea2d005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4A49C8-9C9D-40A6-BCBC-B966C17547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LED</vt:lpstr>
      <vt:lpstr>HID</vt:lpstr>
      <vt:lpstr>FD - LED Tariffs Smoothed</vt:lpstr>
      <vt:lpstr>FD - HID Tariffs Smoothed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Voltz</dc:creator>
  <cp:keywords/>
  <dc:description/>
  <cp:lastModifiedBy>Debbie Voltz</cp:lastModifiedBy>
  <cp:revision/>
  <dcterms:created xsi:type="dcterms:W3CDTF">2020-04-28T04:42:36Z</dcterms:created>
  <dcterms:modified xsi:type="dcterms:W3CDTF">2021-04-21T00:35:06Z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0x010100E2C6083E7460774FA2D52F1B4BB61848</vt:lpwstr>
  </property>
</Properties>
</file>